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3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Sheet'!$A$1:$H$56</definedName>
    <definedName name="_xlnm.Print_Area" localSheetId="3">'Cash Flow'!$A$1:$J$46</definedName>
    <definedName name="_xlnm.Print_Area" localSheetId="2">'Equity'!$A$1:$O$45</definedName>
    <definedName name="_xlnm.Print_Area" localSheetId="0">'Income Statement'!$A$1:$M$54</definedName>
  </definedNames>
  <calcPr fullCalcOnLoad="1"/>
</workbook>
</file>

<file path=xl/sharedStrings.xml><?xml version="1.0" encoding="utf-8"?>
<sst xmlns="http://schemas.openxmlformats.org/spreadsheetml/2006/main" count="188" uniqueCount="147">
  <si>
    <t>Cash &amp; Cash Equivalents as at 1 January</t>
  </si>
  <si>
    <t>Retirement benefits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</si>
  <si>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</si>
  <si>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</si>
  <si>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</si>
  <si>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</si>
  <si>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</si>
  <si>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</si>
  <si>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Currency translation differences</t>
  </si>
  <si>
    <t>Tax liabilities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</si>
  <si>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</si>
  <si>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</si>
  <si>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</si>
  <si>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</si>
  <si>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</si>
  <si>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</si>
  <si>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</si>
  <si>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</si>
  <si>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</si>
  <si>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</si>
  <si>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</si>
  <si>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</si>
  <si>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</si>
  <si>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</si>
  <si>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</si>
  <si>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</si>
  <si>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</si>
  <si>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</si>
  <si>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</si>
  <si>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</si>
  <si>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</si>
  <si>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</si>
  <si>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</si>
  <si>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</si>
  <si>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</si>
  <si>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</si>
  <si>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</si>
  <si>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</si>
  <si>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</si>
  <si>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>(m)</t>
  </si>
  <si>
    <t>(n)</t>
  </si>
  <si>
    <t xml:space="preserve">Fully diluted </t>
  </si>
  <si>
    <t>N/A</t>
  </si>
  <si>
    <t>Condensed Consolidated Balance Sheet (unaudited)</t>
  </si>
  <si>
    <t>AS AT END OF</t>
  </si>
  <si>
    <t>AS AT PRECEDING</t>
  </si>
  <si>
    <t>FINANCIAL YEAR END</t>
  </si>
  <si>
    <t>Current Assets</t>
  </si>
  <si>
    <t>Current Liabilities</t>
  </si>
  <si>
    <t>Trade  and other payables</t>
  </si>
  <si>
    <t>Advance from a substantial shareholder</t>
  </si>
  <si>
    <t>Borrowings (interest bearing)</t>
  </si>
  <si>
    <t>Net current liabilities</t>
  </si>
  <si>
    <t>Shareholders' Funds</t>
  </si>
  <si>
    <t>Reserves</t>
  </si>
  <si>
    <t>CONDENSED CONSOLIDATED STATEMENT OF CHANGES IN EQUITY</t>
  </si>
  <si>
    <t>Share</t>
  </si>
  <si>
    <t>Capital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</si>
  <si>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</si>
  <si>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</si>
  <si>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</si>
  <si>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</si>
  <si>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</si>
  <si>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</si>
  <si>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</si>
  <si>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</si>
  <si>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</si>
  <si>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</si>
  <si>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</si>
  <si>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</si>
  <si>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</si>
  <si>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Gross Profit / (Loss)</t>
  </si>
  <si>
    <t>Less:</t>
  </si>
  <si>
    <t>Non current liabilities</t>
  </si>
  <si>
    <t>Net profit/(loss) before tax</t>
  </si>
  <si>
    <t>Retirement benefits paid</t>
  </si>
  <si>
    <t>Net (decrease)/increase in Cash &amp; Cash Equivalents</t>
  </si>
  <si>
    <t>- additions</t>
  </si>
  <si>
    <t>- proceeds from disposal</t>
  </si>
  <si>
    <t>Other income</t>
  </si>
  <si>
    <t>Other expenses</t>
  </si>
  <si>
    <t>Distribution costs</t>
  </si>
  <si>
    <t>Profit/ (Loss) before Tax</t>
  </si>
  <si>
    <t>Income tax expenses</t>
  </si>
  <si>
    <t>Profit/(loss) for the period</t>
  </si>
  <si>
    <t>Attributable to:</t>
  </si>
  <si>
    <t>Equity holders of the parent</t>
  </si>
  <si>
    <t>Minority interest</t>
  </si>
  <si>
    <t>Retained loss</t>
  </si>
  <si>
    <t>Equity attributable to equity holders of the parent</t>
  </si>
  <si>
    <t>Total equity</t>
  </si>
  <si>
    <t>Attributable to equity holders of the parent</t>
  </si>
  <si>
    <t>Loss</t>
  </si>
  <si>
    <t xml:space="preserve">Accruals for legal claim with a licensed </t>
  </si>
  <si>
    <t xml:space="preserve">   bank</t>
  </si>
  <si>
    <t>(The Condensed Consolidated Balance Sheet should be read in conjunction with the Audited Financial</t>
  </si>
  <si>
    <t>UNAUDITED</t>
  </si>
  <si>
    <t>AUDITED</t>
  </si>
  <si>
    <t>CURRENT QUARTER</t>
  </si>
  <si>
    <t>Redeemable Convertible Preference Shares</t>
  </si>
  <si>
    <t>Deferred tax assets</t>
  </si>
  <si>
    <t>Deferred tax liabilities</t>
  </si>
  <si>
    <t>Revaluation and other reserves</t>
  </si>
  <si>
    <t>Basic earning per share (based on</t>
  </si>
  <si>
    <t>ordinary shares) (sen)</t>
  </si>
  <si>
    <t>31 December 2006</t>
  </si>
  <si>
    <t>Revaluation</t>
  </si>
  <si>
    <t xml:space="preserve">Accumulated </t>
  </si>
  <si>
    <t>Issue of shares</t>
  </si>
  <si>
    <t>Realised upon disposal of subsidiary</t>
  </si>
  <si>
    <t>Profit for the year</t>
  </si>
  <si>
    <t>Interest expense</t>
  </si>
  <si>
    <t>- depreciation</t>
  </si>
  <si>
    <t xml:space="preserve">       Net cash flow (used in) / generated from operating activities</t>
  </si>
  <si>
    <t>Repayment of term loan</t>
  </si>
  <si>
    <t>Net assets per share (RM)</t>
  </si>
  <si>
    <t>For the financial period ended 31 March 2007</t>
  </si>
  <si>
    <t>31 March 2007</t>
  </si>
  <si>
    <t>for the year ended 31 December 2006)</t>
  </si>
  <si>
    <t>Statements for the year ended 31 December 2006)</t>
  </si>
  <si>
    <t>As at 31 March 2007</t>
  </si>
  <si>
    <t>Balance as at 31 December 2005</t>
  </si>
  <si>
    <t>Balance at 31 December 2006</t>
  </si>
  <si>
    <t>At 31 December 2006</t>
  </si>
  <si>
    <t>31 March 2006</t>
  </si>
  <si>
    <t>Share options</t>
  </si>
  <si>
    <t>fluctuation</t>
  </si>
  <si>
    <t xml:space="preserve">Exchange </t>
  </si>
  <si>
    <t>Conversion of redeemable convertible</t>
  </si>
  <si>
    <t xml:space="preserve">   preference shares</t>
  </si>
  <si>
    <t>Share options granted</t>
  </si>
  <si>
    <t>Transfer from deferred tax liability</t>
  </si>
  <si>
    <t>Revaluation surplus, net of tax</t>
  </si>
  <si>
    <t>Foreign exchange gain</t>
  </si>
  <si>
    <t>Advance from substantial shareholders</t>
  </si>
  <si>
    <t>Prepaid lease payments</t>
  </si>
  <si>
    <t>weighted average 60,000,000</t>
  </si>
  <si>
    <t>(Company No. 10289-K)</t>
  </si>
  <si>
    <t>(The Condensed Consolidated Income Statement should be read in conjunction with the Audited Financial Statements for the year</t>
  </si>
  <si>
    <t>ended 31 December 2006)</t>
  </si>
  <si>
    <t>Land held for development</t>
  </si>
  <si>
    <t>(The Condensed Consolidated Statements of changes in equity should be read in conjunction with the Audited Financial Statements</t>
  </si>
  <si>
    <t>(The Condensed Consolidated Cash Flow Statements should be read in conjunction with the Audited Financial</t>
  </si>
  <si>
    <t>Net cash flow from investing activities</t>
  </si>
  <si>
    <t>Net cash flow (used) / from financing activities</t>
  </si>
  <si>
    <t>Loss for the period</t>
  </si>
  <si>
    <t>Balance as at 31 March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</si>
</sst>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[$€]* #,##0.00_ ;_ [$€]* \-#,##0.00_ ;_ [$€]* &quot;-&quot;??_ ;_ @_ "/>
    <numFmt numFmtId="173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3" fontId="5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 horizontal="centerContinuous"/>
    </xf>
    <xf numFmtId="173" fontId="4" fillId="0" borderId="0" xfId="15" applyNumberFormat="1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Alignment="1" quotePrefix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 horizontal="center"/>
    </xf>
    <xf numFmtId="173" fontId="5" fillId="0" borderId="1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4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 horizontal="right"/>
    </xf>
    <xf numFmtId="173" fontId="4" fillId="0" borderId="0" xfId="15" applyNumberFormat="1" applyFont="1" applyFill="1" applyBorder="1" applyAlignment="1" quotePrefix="1">
      <alignment horizontal="center"/>
    </xf>
    <xf numFmtId="173" fontId="5" fillId="0" borderId="3" xfId="15" applyNumberFormat="1" applyFont="1" applyFill="1" applyBorder="1" applyAlignment="1" quotePrefix="1">
      <alignment/>
    </xf>
    <xf numFmtId="173" fontId="5" fillId="0" borderId="0" xfId="15" applyNumberFormat="1" applyFont="1" applyFill="1" applyBorder="1" applyAlignment="1" quotePrefix="1">
      <alignment/>
    </xf>
    <xf numFmtId="173" fontId="5" fillId="0" borderId="3" xfId="15" applyNumberFormat="1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173" fontId="5" fillId="0" borderId="5" xfId="15" applyNumberFormat="1" applyFont="1" applyFill="1" applyBorder="1" applyAlignment="1" quotePrefix="1">
      <alignment/>
    </xf>
    <xf numFmtId="173" fontId="5" fillId="0" borderId="0" xfId="15" applyNumberFormat="1" applyFont="1" applyFill="1" applyAlignment="1" quotePrefix="1">
      <alignment/>
    </xf>
    <xf numFmtId="173" fontId="5" fillId="0" borderId="8" xfId="15" applyNumberFormat="1" applyFont="1" applyFill="1" applyBorder="1" applyAlignment="1">
      <alignment/>
    </xf>
    <xf numFmtId="0" fontId="5" fillId="0" borderId="0" xfId="22" applyFont="1">
      <alignment/>
      <protection/>
    </xf>
    <xf numFmtId="0" fontId="4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horizontal="right"/>
      <protection/>
    </xf>
    <xf numFmtId="173" fontId="5" fillId="0" borderId="0" xfId="15" applyNumberFormat="1" applyFont="1" applyAlignment="1">
      <alignment horizontal="right"/>
    </xf>
    <xf numFmtId="173" fontId="4" fillId="0" borderId="0" xfId="15" applyNumberFormat="1" applyFont="1" applyAlignment="1">
      <alignment horizontal="right"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8" xfId="15" applyNumberFormat="1" applyFont="1" applyBorder="1" applyAlignment="1">
      <alignment/>
    </xf>
    <xf numFmtId="0" fontId="5" fillId="0" borderId="0" xfId="22" applyFont="1" applyBorder="1">
      <alignment/>
      <protection/>
    </xf>
    <xf numFmtId="0" fontId="4" fillId="0" borderId="0" xfId="22" applyFont="1" applyBorder="1" applyAlignment="1">
      <alignment horizontal="right"/>
      <protection/>
    </xf>
    <xf numFmtId="173" fontId="4" fillId="0" borderId="0" xfId="15" applyNumberFormat="1" applyFont="1" applyFill="1" applyBorder="1" applyAlignment="1">
      <alignment horizontal="centerContinuous"/>
    </xf>
    <xf numFmtId="173" fontId="5" fillId="0" borderId="3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center"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5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43" fontId="7" fillId="0" borderId="0" xfId="15" applyFont="1" applyFill="1" applyBorder="1" applyAlignment="1">
      <alignment/>
    </xf>
    <xf numFmtId="0" fontId="10" fillId="0" borderId="0" xfId="0" applyFont="1" applyFill="1" applyAlignment="1">
      <alignment/>
    </xf>
    <xf numFmtId="173" fontId="5" fillId="0" borderId="3" xfId="15" applyNumberFormat="1" applyFont="1" applyBorder="1" applyAlignment="1">
      <alignment horizontal="center"/>
    </xf>
    <xf numFmtId="173" fontId="5" fillId="0" borderId="1" xfId="15" applyNumberFormat="1" applyFont="1" applyFill="1" applyBorder="1" applyAlignment="1">
      <alignment horizontal="right"/>
    </xf>
    <xf numFmtId="173" fontId="5" fillId="0" borderId="0" xfId="22" applyNumberFormat="1" applyFont="1">
      <alignment/>
      <protection/>
    </xf>
    <xf numFmtId="173" fontId="4" fillId="0" borderId="0" xfId="15" applyNumberFormat="1" applyFont="1" applyFill="1" applyAlignment="1">
      <alignment horizontal="center"/>
    </xf>
    <xf numFmtId="173" fontId="8" fillId="0" borderId="0" xfId="15" applyNumberFormat="1" applyFont="1" applyFill="1" applyBorder="1" applyAlignment="1">
      <alignment horizontal="center" vertical="justify"/>
    </xf>
    <xf numFmtId="0" fontId="4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9"/>
  <sheetViews>
    <sheetView view="pageBreakPreview" zoomScaleNormal="75" zoomScaleSheetLayoutView="100" workbookViewId="0" topLeftCell="A34">
      <selection activeCell="E58" sqref="E58"/>
    </sheetView>
  </sheetViews>
  <sheetFormatPr defaultColWidth="9.140625" defaultRowHeight="12.75"/>
  <cols>
    <col min="1" max="1" width="0.85546875" style="46" customWidth="1"/>
    <col min="2" max="2" width="1.7109375" style="46" customWidth="1"/>
    <col min="3" max="3" width="4.28125" style="46" customWidth="1"/>
    <col min="4" max="4" width="3.8515625" style="46" customWidth="1"/>
    <col min="5" max="5" width="8.7109375" style="46" customWidth="1"/>
    <col min="6" max="6" width="20.421875" style="46" customWidth="1"/>
    <col min="7" max="7" width="22.8515625" style="1" bestFit="1" customWidth="1"/>
    <col min="8" max="8" width="1.7109375" style="1" customWidth="1"/>
    <col min="9" max="9" width="22.8515625" style="1" bestFit="1" customWidth="1"/>
    <col min="10" max="10" width="1.7109375" style="1" customWidth="1"/>
    <col min="11" max="11" width="20.57421875" style="1" customWidth="1"/>
    <col min="12" max="12" width="1.7109375" style="1" customWidth="1"/>
    <col min="13" max="13" width="20.8515625" style="1" customWidth="1"/>
    <col min="14" max="14" width="2.00390625" style="1" customWidth="1"/>
    <col min="15" max="15" width="12.421875" style="46" customWidth="1"/>
    <col min="16" max="17" width="8.7109375" style="46" customWidth="1"/>
    <col min="18" max="18" width="10.421875" style="46" customWidth="1"/>
    <col min="19" max="16384" width="8.7109375" style="46" customWidth="1"/>
  </cols>
  <sheetData>
    <row r="1" spans="11:13" ht="15.75" customHeight="1">
      <c r="K1" s="73"/>
      <c r="L1" s="73"/>
      <c r="M1" s="73"/>
    </row>
    <row r="2" ht="15.75" customHeight="1"/>
    <row r="3" ht="15.75" customHeight="1">
      <c r="B3" s="47" t="s">
        <v>17</v>
      </c>
    </row>
    <row r="4" spans="2:16" ht="15.75" customHeight="1">
      <c r="B4" s="47" t="s">
        <v>137</v>
      </c>
      <c r="P4" s="64"/>
    </row>
    <row r="5" ht="15.75" customHeight="1">
      <c r="B5" s="48"/>
    </row>
    <row r="6" ht="15.75" customHeight="1">
      <c r="B6" s="49" t="s">
        <v>18</v>
      </c>
    </row>
    <row r="7" ht="15.75" customHeight="1">
      <c r="B7" s="50" t="s">
        <v>116</v>
      </c>
    </row>
    <row r="8" ht="15.75" customHeight="1">
      <c r="B8" s="46" t="s">
        <v>19</v>
      </c>
    </row>
    <row r="9" ht="15.75" customHeight="1"/>
    <row r="10" spans="7:14" ht="15.75" customHeight="1">
      <c r="G10" s="72" t="s">
        <v>20</v>
      </c>
      <c r="H10" s="72"/>
      <c r="I10" s="72"/>
      <c r="K10" s="72" t="s">
        <v>21</v>
      </c>
      <c r="L10" s="72"/>
      <c r="M10" s="72"/>
      <c r="N10" s="2"/>
    </row>
    <row r="11" spans="7:14" ht="15.75" customHeight="1">
      <c r="G11" s="3" t="s">
        <v>22</v>
      </c>
      <c r="H11" s="3"/>
      <c r="I11" s="3" t="s">
        <v>23</v>
      </c>
      <c r="J11" s="4"/>
      <c r="K11" s="3" t="s">
        <v>22</v>
      </c>
      <c r="L11" s="3"/>
      <c r="M11" s="3" t="s">
        <v>23</v>
      </c>
      <c r="N11" s="3"/>
    </row>
    <row r="12" spans="7:19" ht="15.75" customHeight="1">
      <c r="G12" s="5" t="s">
        <v>24</v>
      </c>
      <c r="H12" s="5"/>
      <c r="I12" s="5" t="s">
        <v>24</v>
      </c>
      <c r="J12" s="4"/>
      <c r="K12" s="3" t="s">
        <v>25</v>
      </c>
      <c r="L12" s="5"/>
      <c r="M12" s="3" t="s">
        <v>25</v>
      </c>
      <c r="N12" s="3"/>
      <c r="Q12" s="48"/>
      <c r="R12" s="48"/>
      <c r="S12" s="51"/>
    </row>
    <row r="13" spans="7:19" ht="15.75" customHeight="1">
      <c r="G13" s="5" t="s">
        <v>117</v>
      </c>
      <c r="H13" s="5"/>
      <c r="I13" s="5" t="s">
        <v>124</v>
      </c>
      <c r="J13" s="4"/>
      <c r="K13" s="5" t="s">
        <v>117</v>
      </c>
      <c r="L13" s="5"/>
      <c r="M13" s="5" t="s">
        <v>124</v>
      </c>
      <c r="N13" s="5"/>
      <c r="O13" s="48"/>
      <c r="P13" s="3"/>
      <c r="Q13" s="3"/>
      <c r="R13" s="52"/>
      <c r="S13" s="51"/>
    </row>
    <row r="14" spans="7:15" ht="15.75" customHeight="1">
      <c r="G14" s="3" t="s">
        <v>15</v>
      </c>
      <c r="H14" s="3"/>
      <c r="I14" s="5" t="s">
        <v>15</v>
      </c>
      <c r="J14" s="3"/>
      <c r="K14" s="3" t="s">
        <v>15</v>
      </c>
      <c r="L14" s="3"/>
      <c r="M14" s="5" t="s">
        <v>15</v>
      </c>
      <c r="N14" s="5"/>
      <c r="O14" s="48"/>
    </row>
    <row r="15" ht="15.75" customHeight="1">
      <c r="O15" s="48"/>
    </row>
    <row r="16" spans="2:19" ht="15.75" customHeight="1">
      <c r="B16" s="53"/>
      <c r="C16" s="54" t="s">
        <v>26</v>
      </c>
      <c r="D16" s="46" t="s">
        <v>3</v>
      </c>
      <c r="G16" s="55">
        <v>534</v>
      </c>
      <c r="H16" s="6"/>
      <c r="I16" s="1">
        <v>8244</v>
      </c>
      <c r="K16" s="55">
        <v>534</v>
      </c>
      <c r="L16" s="7"/>
      <c r="M16" s="1">
        <v>8244</v>
      </c>
      <c r="O16" s="48"/>
      <c r="P16" s="56"/>
      <c r="Q16" s="1"/>
      <c r="R16" s="1"/>
      <c r="S16" s="55"/>
    </row>
    <row r="17" spans="3:19" ht="15.75" customHeight="1">
      <c r="C17" s="51"/>
      <c r="O17" s="4"/>
      <c r="P17" s="57"/>
      <c r="Q17" s="6"/>
      <c r="R17" s="58"/>
      <c r="S17" s="58"/>
    </row>
    <row r="18" spans="3:19" ht="15.75" customHeight="1">
      <c r="C18" s="51" t="s">
        <v>27</v>
      </c>
      <c r="D18" s="46" t="s">
        <v>4</v>
      </c>
      <c r="G18" s="1">
        <v>-579</v>
      </c>
      <c r="I18" s="1">
        <v>-3040</v>
      </c>
      <c r="K18" s="1">
        <v>-579</v>
      </c>
      <c r="M18" s="6">
        <v>-3040</v>
      </c>
      <c r="O18" s="4"/>
      <c r="P18" s="57"/>
      <c r="Q18" s="6"/>
      <c r="R18" s="6"/>
      <c r="S18" s="59"/>
    </row>
    <row r="19" spans="3:19" ht="15.75" customHeight="1">
      <c r="C19" s="51"/>
      <c r="G19" s="8"/>
      <c r="I19" s="8"/>
      <c r="K19" s="8"/>
      <c r="M19" s="8"/>
      <c r="O19" s="48"/>
      <c r="P19" s="57"/>
      <c r="Q19" s="6"/>
      <c r="R19" s="58"/>
      <c r="S19" s="58"/>
    </row>
    <row r="20" spans="3:19" ht="15.75" customHeight="1">
      <c r="C20" s="54" t="s">
        <v>28</v>
      </c>
      <c r="D20" s="46" t="s">
        <v>71</v>
      </c>
      <c r="G20" s="6">
        <f>SUM(G16:G19)</f>
        <v>-45</v>
      </c>
      <c r="H20" s="6"/>
      <c r="I20" s="6">
        <f aca="true" t="shared" si="0" ref="I20:N20">SUM(I16:I19)</f>
        <v>5204</v>
      </c>
      <c r="J20" s="6">
        <f t="shared" si="0"/>
        <v>0</v>
      </c>
      <c r="K20" s="6">
        <f t="shared" si="0"/>
        <v>-45</v>
      </c>
      <c r="L20" s="6"/>
      <c r="M20" s="6">
        <f t="shared" si="0"/>
        <v>5204</v>
      </c>
      <c r="N20" s="6">
        <f t="shared" si="0"/>
        <v>0</v>
      </c>
      <c r="O20" s="9"/>
      <c r="P20" s="57"/>
      <c r="Q20" s="6"/>
      <c r="R20" s="6"/>
      <c r="S20" s="59"/>
    </row>
    <row r="21" spans="3:19" ht="15.75" customHeight="1">
      <c r="C21" s="54"/>
      <c r="O21" s="48"/>
      <c r="P21" s="57"/>
      <c r="Q21" s="6"/>
      <c r="R21" s="58"/>
      <c r="S21" s="58"/>
    </row>
    <row r="22" spans="3:19" ht="15.75" customHeight="1">
      <c r="C22" s="54" t="s">
        <v>29</v>
      </c>
      <c r="D22" s="46" t="s">
        <v>79</v>
      </c>
      <c r="G22" s="55">
        <v>920</v>
      </c>
      <c r="I22" s="6">
        <v>29</v>
      </c>
      <c r="K22" s="1">
        <v>920</v>
      </c>
      <c r="M22" s="1">
        <v>29</v>
      </c>
      <c r="O22" s="48"/>
      <c r="P22" s="57"/>
      <c r="Q22" s="6"/>
      <c r="R22" s="58"/>
      <c r="S22" s="59"/>
    </row>
    <row r="23" spans="3:19" ht="15.75" customHeight="1">
      <c r="C23" s="54"/>
      <c r="O23" s="48"/>
      <c r="P23" s="57"/>
      <c r="Q23" s="6"/>
      <c r="R23" s="58"/>
      <c r="S23" s="58"/>
    </row>
    <row r="24" spans="3:19" ht="15.75" customHeight="1">
      <c r="C24" s="51" t="s">
        <v>30</v>
      </c>
      <c r="D24" s="46" t="s">
        <v>81</v>
      </c>
      <c r="G24" s="10">
        <v>-19</v>
      </c>
      <c r="H24" s="10"/>
      <c r="I24" s="1">
        <v>-24</v>
      </c>
      <c r="K24" s="10">
        <v>-19</v>
      </c>
      <c r="L24" s="10"/>
      <c r="M24" s="1">
        <v>-24</v>
      </c>
      <c r="O24" s="4"/>
      <c r="P24" s="57"/>
      <c r="Q24" s="6"/>
      <c r="R24" s="6"/>
      <c r="S24" s="59"/>
    </row>
    <row r="25" spans="3:19" ht="15.75" customHeight="1">
      <c r="C25" s="54"/>
      <c r="G25" s="10"/>
      <c r="H25" s="10"/>
      <c r="K25" s="10"/>
      <c r="L25" s="10"/>
      <c r="O25" s="4"/>
      <c r="P25" s="57"/>
      <c r="Q25" s="6"/>
      <c r="R25" s="58"/>
      <c r="S25" s="58"/>
    </row>
    <row r="26" spans="3:19" ht="15.75" customHeight="1">
      <c r="C26" s="51" t="s">
        <v>32</v>
      </c>
      <c r="D26" s="46" t="s">
        <v>31</v>
      </c>
      <c r="G26" s="10">
        <v>-1649</v>
      </c>
      <c r="H26" s="10"/>
      <c r="I26" s="1">
        <v>-472</v>
      </c>
      <c r="K26" s="10">
        <v>-1649</v>
      </c>
      <c r="L26" s="10"/>
      <c r="M26" s="1">
        <v>-472</v>
      </c>
      <c r="O26" s="4"/>
      <c r="P26" s="57"/>
      <c r="Q26" s="6"/>
      <c r="R26" s="6"/>
      <c r="S26" s="59"/>
    </row>
    <row r="27" spans="3:19" ht="15.75" customHeight="1">
      <c r="C27" s="51"/>
      <c r="G27" s="10"/>
      <c r="H27" s="10"/>
      <c r="K27" s="10"/>
      <c r="L27" s="10"/>
      <c r="O27" s="4"/>
      <c r="P27" s="57"/>
      <c r="Q27" s="6"/>
      <c r="R27" s="6"/>
      <c r="S27" s="59"/>
    </row>
    <row r="28" spans="3:19" ht="15.75" customHeight="1">
      <c r="C28" s="51" t="s">
        <v>33</v>
      </c>
      <c r="D28" s="46" t="s">
        <v>80</v>
      </c>
      <c r="G28" s="7">
        <v>-550</v>
      </c>
      <c r="H28" s="10"/>
      <c r="I28" s="1">
        <v>-566</v>
      </c>
      <c r="K28" s="7">
        <v>-550</v>
      </c>
      <c r="L28" s="10"/>
      <c r="M28" s="1">
        <v>-566</v>
      </c>
      <c r="O28" s="4"/>
      <c r="P28" s="57"/>
      <c r="Q28" s="6"/>
      <c r="R28" s="6"/>
      <c r="S28" s="59"/>
    </row>
    <row r="29" spans="3:19" ht="15.75" customHeight="1">
      <c r="C29" s="51"/>
      <c r="H29" s="46"/>
      <c r="K29" s="12"/>
      <c r="L29" s="46"/>
      <c r="O29" s="4"/>
      <c r="P29" s="1"/>
      <c r="Q29" s="6"/>
      <c r="R29" s="58"/>
      <c r="S29" s="58"/>
    </row>
    <row r="30" spans="3:19" ht="15.75" customHeight="1">
      <c r="C30" s="54" t="s">
        <v>34</v>
      </c>
      <c r="D30" s="46" t="s">
        <v>35</v>
      </c>
      <c r="G30" s="1">
        <v>-125</v>
      </c>
      <c r="H30" s="46"/>
      <c r="I30" s="1">
        <v>-699</v>
      </c>
      <c r="K30" s="1">
        <v>-125</v>
      </c>
      <c r="L30" s="46"/>
      <c r="M30" s="1">
        <v>-699</v>
      </c>
      <c r="O30" s="4"/>
      <c r="P30" s="57"/>
      <c r="Q30" s="6"/>
      <c r="R30" s="6"/>
      <c r="S30" s="59"/>
    </row>
    <row r="31" spans="3:19" ht="15.75" customHeight="1">
      <c r="C31" s="51"/>
      <c r="G31" s="8"/>
      <c r="H31" s="46"/>
      <c r="I31" s="8"/>
      <c r="K31" s="8"/>
      <c r="L31" s="46"/>
      <c r="M31" s="8"/>
      <c r="N31" s="6"/>
      <c r="O31" s="4"/>
      <c r="P31" s="57"/>
      <c r="Q31" s="6"/>
      <c r="R31" s="58"/>
      <c r="S31" s="58"/>
    </row>
    <row r="32" spans="3:19" ht="15.75" customHeight="1">
      <c r="C32" s="51"/>
      <c r="H32" s="46"/>
      <c r="L32" s="46"/>
      <c r="O32" s="4"/>
      <c r="P32" s="57"/>
      <c r="Q32" s="6"/>
      <c r="R32" s="58"/>
      <c r="S32" s="58"/>
    </row>
    <row r="33" spans="3:19" ht="15.75" customHeight="1">
      <c r="C33" s="54" t="s">
        <v>36</v>
      </c>
      <c r="D33" s="60" t="s">
        <v>82</v>
      </c>
      <c r="G33" s="1">
        <f>SUM(G20:G31)</f>
        <v>-1468</v>
      </c>
      <c r="I33" s="1">
        <f>SUM(I20:I31)</f>
        <v>3472</v>
      </c>
      <c r="K33" s="1">
        <f>SUM(K20:K31)</f>
        <v>-1468</v>
      </c>
      <c r="M33" s="1">
        <f>SUM(M20:M31)</f>
        <v>3472</v>
      </c>
      <c r="N33" s="1">
        <f>SUM(N29:N30)</f>
        <v>0</v>
      </c>
      <c r="O33" s="4"/>
      <c r="P33" s="57"/>
      <c r="Q33" s="6"/>
      <c r="R33" s="6"/>
      <c r="S33" s="59"/>
    </row>
    <row r="34" spans="3:17" ht="15.75" customHeight="1">
      <c r="C34" s="51"/>
      <c r="H34" s="46"/>
      <c r="K34" s="12"/>
      <c r="L34" s="46"/>
      <c r="O34" s="4"/>
      <c r="P34" s="56"/>
      <c r="Q34" s="1"/>
    </row>
    <row r="35" spans="3:17" ht="15.75" customHeight="1">
      <c r="C35" s="51" t="s">
        <v>70</v>
      </c>
      <c r="D35" s="60" t="s">
        <v>83</v>
      </c>
      <c r="G35" s="6">
        <v>0</v>
      </c>
      <c r="H35" s="46"/>
      <c r="I35" s="6">
        <v>0</v>
      </c>
      <c r="J35" s="6"/>
      <c r="K35" s="10">
        <v>0</v>
      </c>
      <c r="L35" s="58"/>
      <c r="M35" s="6">
        <v>0</v>
      </c>
      <c r="O35" s="48"/>
      <c r="Q35" s="1"/>
    </row>
    <row r="36" spans="3:17" ht="15.75" customHeight="1">
      <c r="C36" s="51"/>
      <c r="G36" s="6"/>
      <c r="H36" s="46"/>
      <c r="K36" s="6"/>
      <c r="L36" s="46"/>
      <c r="O36" s="48"/>
      <c r="Q36" s="1"/>
    </row>
    <row r="37" spans="3:18" ht="15.75" customHeight="1" thickBot="1">
      <c r="C37" s="51" t="s">
        <v>37</v>
      </c>
      <c r="D37" s="60" t="s">
        <v>84</v>
      </c>
      <c r="G37" s="14">
        <f>SUM(G33:G36)</f>
        <v>-1468</v>
      </c>
      <c r="H37" s="46"/>
      <c r="I37" s="14">
        <f>SUM(I33:I35)</f>
        <v>3472</v>
      </c>
      <c r="J37" s="1">
        <f>SUM(J33:J35)</f>
        <v>0</v>
      </c>
      <c r="K37" s="14">
        <f>SUM(K33:K35)</f>
        <v>-1468</v>
      </c>
      <c r="M37" s="14">
        <f>SUM(M33:M35)</f>
        <v>3472</v>
      </c>
      <c r="N37" s="1">
        <f>SUM(N33:N35)</f>
        <v>0</v>
      </c>
      <c r="O37" s="4"/>
      <c r="P37" s="1"/>
      <c r="Q37" s="1"/>
      <c r="R37" s="1"/>
    </row>
    <row r="38" spans="3:15" ht="15.75" customHeight="1">
      <c r="C38" s="51"/>
      <c r="D38" s="53"/>
      <c r="H38" s="46"/>
      <c r="K38" s="12"/>
      <c r="L38" s="46"/>
      <c r="O38" s="48"/>
    </row>
    <row r="39" spans="3:15" ht="15.75" customHeight="1">
      <c r="C39" s="51" t="s">
        <v>38</v>
      </c>
      <c r="D39" s="46" t="s">
        <v>85</v>
      </c>
      <c r="G39" s="6"/>
      <c r="H39" s="58"/>
      <c r="I39" s="6"/>
      <c r="J39" s="6"/>
      <c r="K39" s="10"/>
      <c r="L39" s="58"/>
      <c r="M39" s="6"/>
      <c r="O39" s="48"/>
    </row>
    <row r="40" spans="3:15" ht="15.75" customHeight="1">
      <c r="C40" s="51"/>
      <c r="G40" s="6"/>
      <c r="H40" s="58"/>
      <c r="I40" s="6"/>
      <c r="J40" s="6"/>
      <c r="K40" s="10"/>
      <c r="L40" s="58"/>
      <c r="M40" s="6"/>
      <c r="O40" s="48"/>
    </row>
    <row r="41" spans="3:13" ht="15.75" customHeight="1">
      <c r="C41" s="51"/>
      <c r="D41" s="60"/>
      <c r="E41" s="46" t="s">
        <v>86</v>
      </c>
      <c r="G41" s="6">
        <f>+G37</f>
        <v>-1468</v>
      </c>
      <c r="H41" s="6"/>
      <c r="I41" s="6">
        <f>+I37</f>
        <v>3472</v>
      </c>
      <c r="J41" s="6"/>
      <c r="K41" s="6">
        <f>+K37</f>
        <v>-1468</v>
      </c>
      <c r="L41" s="6"/>
      <c r="M41" s="6">
        <f>+M37</f>
        <v>3472</v>
      </c>
    </row>
    <row r="42" spans="3:12" ht="15.75" customHeight="1">
      <c r="C42" s="51"/>
      <c r="H42" s="46"/>
      <c r="K42" s="12"/>
      <c r="L42" s="46"/>
    </row>
    <row r="43" spans="2:13" ht="15.75" customHeight="1">
      <c r="B43" s="53"/>
      <c r="C43" s="54"/>
      <c r="D43" s="53"/>
      <c r="E43" s="46" t="s">
        <v>87</v>
      </c>
      <c r="G43" s="1">
        <v>0</v>
      </c>
      <c r="H43" s="46"/>
      <c r="I43" s="1">
        <v>0</v>
      </c>
      <c r="K43" s="1">
        <v>0</v>
      </c>
      <c r="M43" s="1">
        <v>0</v>
      </c>
    </row>
    <row r="44" spans="2:13" ht="15.75" customHeight="1" thickBot="1">
      <c r="B44" s="53"/>
      <c r="C44" s="54"/>
      <c r="D44" s="53"/>
      <c r="G44" s="14">
        <f>SUM(G41:G43)</f>
        <v>-1468</v>
      </c>
      <c r="H44" s="46"/>
      <c r="I44" s="14">
        <f>SUM(I41:I43)</f>
        <v>3472</v>
      </c>
      <c r="K44" s="14">
        <f>SUM(K41:K43)</f>
        <v>-1468</v>
      </c>
      <c r="M44" s="14">
        <f>SUM(M41:M43)</f>
        <v>3472</v>
      </c>
    </row>
    <row r="45" ht="15.75" customHeight="1">
      <c r="C45" s="51"/>
    </row>
    <row r="46" spans="3:14" ht="15.75" customHeight="1">
      <c r="C46" s="54" t="s">
        <v>39</v>
      </c>
      <c r="D46" s="53" t="s">
        <v>103</v>
      </c>
      <c r="G46" s="66">
        <f>+G41/60000*100</f>
        <v>-2.4466666666666668</v>
      </c>
      <c r="H46" s="66"/>
      <c r="I46" s="66">
        <f>+I41/37500*100</f>
        <v>9.258666666666667</v>
      </c>
      <c r="J46" s="66"/>
      <c r="K46" s="66">
        <f>+K41/60000*100</f>
        <v>-2.4466666666666668</v>
      </c>
      <c r="L46" s="66"/>
      <c r="M46" s="66">
        <f>+M41/37500*100</f>
        <v>9.258666666666667</v>
      </c>
      <c r="N46" s="61"/>
    </row>
    <row r="47" spans="3:4" ht="15.75" customHeight="1">
      <c r="C47" s="51"/>
      <c r="D47" s="46" t="s">
        <v>136</v>
      </c>
    </row>
    <row r="48" spans="3:4" ht="15.75" customHeight="1">
      <c r="C48" s="51"/>
      <c r="D48" s="46" t="s">
        <v>104</v>
      </c>
    </row>
    <row r="49" ht="15.75" customHeight="1">
      <c r="C49" s="51"/>
    </row>
    <row r="50" spans="3:14" ht="15.75" customHeight="1">
      <c r="C50" s="51" t="s">
        <v>40</v>
      </c>
      <c r="D50" s="53" t="s">
        <v>41</v>
      </c>
      <c r="G50" s="66">
        <f>+G37/70000*100</f>
        <v>-2.097142857142857</v>
      </c>
      <c r="H50" s="15"/>
      <c r="I50" s="15" t="s">
        <v>42</v>
      </c>
      <c r="J50" s="15"/>
      <c r="K50" s="66">
        <f>+K37/70000*100</f>
        <v>-2.097142857142857</v>
      </c>
      <c r="L50" s="15"/>
      <c r="M50" s="15" t="s">
        <v>42</v>
      </c>
      <c r="N50" s="15"/>
    </row>
    <row r="51" spans="3:9" ht="6" customHeight="1">
      <c r="C51" s="51"/>
      <c r="I51" s="12"/>
    </row>
    <row r="52" ht="2.25" customHeight="1">
      <c r="C52" s="51"/>
    </row>
    <row r="53" ht="15.75" customHeight="1">
      <c r="C53" s="48" t="s">
        <v>138</v>
      </c>
    </row>
    <row r="54" ht="15.75" customHeight="1">
      <c r="C54" s="48" t="s">
        <v>139</v>
      </c>
    </row>
    <row r="59" ht="15.75">
      <c r="K59" s="66"/>
    </row>
  </sheetData>
  <mergeCells count="3">
    <mergeCell ref="K10:M10"/>
    <mergeCell ref="K1:M1"/>
    <mergeCell ref="G10:I10"/>
  </mergeCells>
  <printOptions/>
  <pageMargins left="0.5511811023622047" right="0.3937007874015748" top="0.7874015748031497" bottom="0.787401574803149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70"/>
  <sheetViews>
    <sheetView view="pageBreakPreview" zoomScaleNormal="75" zoomScaleSheetLayoutView="100" workbookViewId="0" topLeftCell="A1">
      <selection activeCell="D17" sqref="D17"/>
    </sheetView>
  </sheetViews>
  <sheetFormatPr defaultColWidth="9.140625" defaultRowHeight="12.75"/>
  <cols>
    <col min="1" max="1" width="0.42578125" style="46" customWidth="1"/>
    <col min="2" max="2" width="1.28515625" style="46" customWidth="1"/>
    <col min="3" max="3" width="4.140625" style="46" customWidth="1"/>
    <col min="4" max="4" width="3.140625" style="46" customWidth="1"/>
    <col min="5" max="5" width="41.7109375" style="46" customWidth="1"/>
    <col min="6" max="6" width="26.140625" style="1" bestFit="1" customWidth="1"/>
    <col min="7" max="7" width="3.00390625" style="6" customWidth="1"/>
    <col min="8" max="8" width="28.140625" style="1" bestFit="1" customWidth="1"/>
    <col min="9" max="9" width="1.28515625" style="46" customWidth="1"/>
    <col min="10" max="10" width="12.8515625" style="46" bestFit="1" customWidth="1"/>
    <col min="11" max="11" width="9.421875" style="46" bestFit="1" customWidth="1"/>
    <col min="12" max="16384" width="9.140625" style="46" customWidth="1"/>
  </cols>
  <sheetData>
    <row r="1" ht="15.75" customHeight="1"/>
    <row r="2" ht="15.75" customHeight="1"/>
    <row r="3" ht="15.75" customHeight="1">
      <c r="C3" s="47" t="s">
        <v>17</v>
      </c>
    </row>
    <row r="4" ht="15.75" customHeight="1">
      <c r="C4" s="47" t="s">
        <v>137</v>
      </c>
    </row>
    <row r="5" ht="15.75" customHeight="1">
      <c r="C5" s="48"/>
    </row>
    <row r="6" ht="15.75" customHeight="1">
      <c r="C6" s="49" t="s">
        <v>43</v>
      </c>
    </row>
    <row r="7" ht="15.75" customHeight="1">
      <c r="C7" s="49" t="s">
        <v>120</v>
      </c>
    </row>
    <row r="8" spans="3:8" ht="15.75" customHeight="1">
      <c r="C8" s="62"/>
      <c r="F8" s="3" t="s">
        <v>96</v>
      </c>
      <c r="G8" s="11"/>
      <c r="H8" s="3" t="s">
        <v>97</v>
      </c>
    </row>
    <row r="9" spans="6:8" ht="15.75" customHeight="1">
      <c r="F9" s="5" t="s">
        <v>44</v>
      </c>
      <c r="G9" s="16"/>
      <c r="H9" s="3" t="s">
        <v>45</v>
      </c>
    </row>
    <row r="10" spans="6:8" ht="15.75" customHeight="1">
      <c r="F10" s="3" t="s">
        <v>98</v>
      </c>
      <c r="G10" s="11"/>
      <c r="H10" s="3" t="s">
        <v>46</v>
      </c>
    </row>
    <row r="11" spans="6:8" ht="15.75" customHeight="1">
      <c r="F11" s="5" t="s">
        <v>117</v>
      </c>
      <c r="G11" s="16"/>
      <c r="H11" s="5" t="s">
        <v>105</v>
      </c>
    </row>
    <row r="12" spans="6:8" ht="15.75" customHeight="1">
      <c r="F12" s="3" t="s">
        <v>15</v>
      </c>
      <c r="G12" s="11"/>
      <c r="H12" s="3" t="s">
        <v>15</v>
      </c>
    </row>
    <row r="13" ht="15.75" customHeight="1"/>
    <row r="14" spans="3:11" ht="15.75" customHeight="1">
      <c r="C14" s="53">
        <v>1</v>
      </c>
      <c r="D14" s="46" t="s">
        <v>5</v>
      </c>
      <c r="F14" s="1">
        <v>37810</v>
      </c>
      <c r="H14" s="1">
        <v>38465</v>
      </c>
      <c r="J14" s="55"/>
      <c r="K14" s="55">
        <f>+H14-F14</f>
        <v>655</v>
      </c>
    </row>
    <row r="15" spans="3:11" ht="15.75" customHeight="1">
      <c r="C15" s="53">
        <v>2</v>
      </c>
      <c r="D15" s="46" t="s">
        <v>135</v>
      </c>
      <c r="F15" s="1">
        <v>50733</v>
      </c>
      <c r="H15" s="1">
        <v>50895</v>
      </c>
      <c r="J15" s="55"/>
      <c r="K15" s="55">
        <f>+H15-F15</f>
        <v>162</v>
      </c>
    </row>
    <row r="16" spans="3:11" ht="15.75" customHeight="1">
      <c r="C16" s="53">
        <v>3</v>
      </c>
      <c r="D16" s="46" t="s">
        <v>140</v>
      </c>
      <c r="F16" s="1">
        <v>5717</v>
      </c>
      <c r="H16" s="1">
        <v>5717</v>
      </c>
      <c r="J16" s="55"/>
      <c r="K16" s="55">
        <f>+H16-F16</f>
        <v>0</v>
      </c>
    </row>
    <row r="17" spans="3:11" ht="15.75" customHeight="1">
      <c r="C17" s="53">
        <v>4</v>
      </c>
      <c r="D17" s="46" t="s">
        <v>100</v>
      </c>
      <c r="F17" s="13">
        <v>0</v>
      </c>
      <c r="G17" s="10"/>
      <c r="H17" s="12">
        <v>0</v>
      </c>
      <c r="J17" s="55"/>
      <c r="K17" s="55">
        <f>+H17-F17</f>
        <v>0</v>
      </c>
    </row>
    <row r="18" spans="3:8" ht="15.75" customHeight="1">
      <c r="C18" s="53"/>
      <c r="F18" s="17">
        <f>SUM(F14:F17)</f>
        <v>94260</v>
      </c>
      <c r="G18" s="18"/>
      <c r="H18" s="19">
        <f>SUM(H14:H17)</f>
        <v>95077</v>
      </c>
    </row>
    <row r="19" spans="3:8" ht="15.75" customHeight="1">
      <c r="C19" s="53"/>
      <c r="F19" s="46"/>
      <c r="G19" s="58"/>
      <c r="H19" s="46"/>
    </row>
    <row r="20" spans="3:8" ht="15.75" customHeight="1">
      <c r="C20" s="53">
        <v>5</v>
      </c>
      <c r="D20" s="48" t="s">
        <v>47</v>
      </c>
      <c r="F20" s="8"/>
      <c r="H20" s="8"/>
    </row>
    <row r="21" spans="3:11" ht="15.75" customHeight="1">
      <c r="C21" s="60"/>
      <c r="E21" s="46" t="s">
        <v>6</v>
      </c>
      <c r="F21" s="20">
        <v>47</v>
      </c>
      <c r="H21" s="20">
        <v>37</v>
      </c>
      <c r="J21" s="55"/>
      <c r="K21" s="55">
        <f>+H21-F21</f>
        <v>-10</v>
      </c>
    </row>
    <row r="22" spans="3:11" ht="15.75" customHeight="1">
      <c r="C22" s="60"/>
      <c r="E22" s="46" t="s">
        <v>7</v>
      </c>
      <c r="F22" s="21">
        <v>3379</v>
      </c>
      <c r="H22" s="21">
        <v>11178</v>
      </c>
      <c r="J22" s="55"/>
      <c r="K22" s="55">
        <f>+H22-F22</f>
        <v>7799</v>
      </c>
    </row>
    <row r="23" spans="3:11" ht="15.75" customHeight="1">
      <c r="C23" s="60"/>
      <c r="E23" s="46" t="s">
        <v>13</v>
      </c>
      <c r="F23" s="22">
        <v>6516</v>
      </c>
      <c r="H23" s="22">
        <v>10932</v>
      </c>
      <c r="J23" s="55"/>
      <c r="K23" s="55">
        <f>+H23-F23</f>
        <v>4416</v>
      </c>
    </row>
    <row r="24" spans="3:9" ht="15.75" customHeight="1">
      <c r="C24" s="60"/>
      <c r="F24" s="22">
        <f>SUM(F21:F23)</f>
        <v>9942</v>
      </c>
      <c r="H24" s="23">
        <f>SUM(H21:H23)</f>
        <v>22147</v>
      </c>
      <c r="I24" s="58"/>
    </row>
    <row r="25" spans="3:9" ht="15.75" customHeight="1">
      <c r="C25" s="53">
        <v>6</v>
      </c>
      <c r="D25" s="48" t="s">
        <v>48</v>
      </c>
      <c r="I25" s="58"/>
    </row>
    <row r="26" spans="3:11" ht="15.75" customHeight="1">
      <c r="C26" s="60"/>
      <c r="E26" s="46" t="s">
        <v>49</v>
      </c>
      <c r="F26" s="20">
        <v>38456</v>
      </c>
      <c r="H26" s="20">
        <v>48868</v>
      </c>
      <c r="I26" s="6"/>
      <c r="J26" s="55"/>
      <c r="K26" s="55">
        <f>+F26-H26</f>
        <v>-10412</v>
      </c>
    </row>
    <row r="27" spans="3:11" ht="15.75" customHeight="1">
      <c r="C27" s="60"/>
      <c r="E27" s="46" t="s">
        <v>50</v>
      </c>
      <c r="F27" s="21">
        <v>6338</v>
      </c>
      <c r="H27" s="24">
        <v>6338</v>
      </c>
      <c r="I27" s="6"/>
      <c r="J27" s="55"/>
      <c r="K27" s="55">
        <f>+F27-H27</f>
        <v>0</v>
      </c>
    </row>
    <row r="28" spans="3:11" ht="15.75" customHeight="1">
      <c r="C28" s="60"/>
      <c r="E28" s="46" t="s">
        <v>1</v>
      </c>
      <c r="F28" s="21">
        <v>1107</v>
      </c>
      <c r="H28" s="24">
        <v>1039</v>
      </c>
      <c r="I28" s="6"/>
      <c r="J28" s="55"/>
      <c r="K28" s="55">
        <f>+F28-H28</f>
        <v>68</v>
      </c>
    </row>
    <row r="29" spans="3:11" ht="15.75" customHeight="1">
      <c r="C29" s="60"/>
      <c r="E29" s="46" t="s">
        <v>9</v>
      </c>
      <c r="F29" s="21">
        <v>0</v>
      </c>
      <c r="H29" s="21">
        <v>0</v>
      </c>
      <c r="I29" s="6"/>
      <c r="J29" s="55"/>
      <c r="K29" s="55">
        <f>+F29-H29</f>
        <v>0</v>
      </c>
    </row>
    <row r="30" spans="3:11" ht="15.75" customHeight="1">
      <c r="C30" s="60"/>
      <c r="E30" s="58" t="s">
        <v>51</v>
      </c>
      <c r="F30" s="22">
        <v>4019</v>
      </c>
      <c r="H30" s="24">
        <v>4010</v>
      </c>
      <c r="I30" s="6"/>
      <c r="J30" s="55"/>
      <c r="K30" s="55">
        <f>+F30-H30</f>
        <v>9</v>
      </c>
    </row>
    <row r="31" spans="3:9" ht="15.75" customHeight="1">
      <c r="C31" s="60"/>
      <c r="F31" s="22">
        <f>SUM(F26:F30)</f>
        <v>49920</v>
      </c>
      <c r="H31" s="23">
        <f>SUM(H26:H30)</f>
        <v>60255</v>
      </c>
      <c r="I31" s="6"/>
    </row>
    <row r="32" spans="3:8" ht="15.75" customHeight="1">
      <c r="C32" s="60"/>
      <c r="F32" s="6"/>
      <c r="H32" s="6"/>
    </row>
    <row r="33" spans="3:8" ht="15.75" customHeight="1">
      <c r="C33" s="53">
        <v>7</v>
      </c>
      <c r="D33" s="47" t="s">
        <v>52</v>
      </c>
      <c r="F33" s="8">
        <f>+F24-F31</f>
        <v>-39978</v>
      </c>
      <c r="H33" s="8">
        <f>+H24-H31</f>
        <v>-38108</v>
      </c>
    </row>
    <row r="34" ht="15.75" customHeight="1">
      <c r="C34" s="60"/>
    </row>
    <row r="35" spans="3:5" ht="15.75" customHeight="1">
      <c r="C35" s="60">
        <v>8</v>
      </c>
      <c r="D35" s="48" t="s">
        <v>72</v>
      </c>
      <c r="E35" s="48" t="s">
        <v>73</v>
      </c>
    </row>
    <row r="36" spans="3:5" ht="15.75" customHeight="1">
      <c r="C36" s="60"/>
      <c r="D36" s="48"/>
      <c r="E36" s="46" t="s">
        <v>93</v>
      </c>
    </row>
    <row r="37" spans="3:11" ht="15.75" customHeight="1">
      <c r="C37" s="60"/>
      <c r="D37" s="48"/>
      <c r="E37" s="46" t="s">
        <v>94</v>
      </c>
      <c r="F37" s="1">
        <v>1660</v>
      </c>
      <c r="H37" s="1">
        <v>2495</v>
      </c>
      <c r="J37" s="55"/>
      <c r="K37" s="55">
        <f>+F37-H37</f>
        <v>-835</v>
      </c>
    </row>
    <row r="38" spans="3:11" ht="15.75" customHeight="1">
      <c r="C38" s="60"/>
      <c r="E38" s="46" t="s">
        <v>101</v>
      </c>
      <c r="F38" s="1">
        <v>16924</v>
      </c>
      <c r="H38" s="1">
        <v>16924</v>
      </c>
      <c r="J38" s="55"/>
      <c r="K38" s="55">
        <f>+F38-H38</f>
        <v>0</v>
      </c>
    </row>
    <row r="39" spans="3:11" ht="15.75" customHeight="1">
      <c r="C39" s="60"/>
      <c r="E39" s="46" t="s">
        <v>1</v>
      </c>
      <c r="F39" s="25">
        <v>2641</v>
      </c>
      <c r="G39" s="18"/>
      <c r="H39" s="1">
        <v>3013</v>
      </c>
      <c r="J39" s="55"/>
      <c r="K39" s="55">
        <f>+F39-H39</f>
        <v>-372</v>
      </c>
    </row>
    <row r="40" spans="3:11" ht="15.75" customHeight="1">
      <c r="C40" s="60"/>
      <c r="E40" s="46" t="s">
        <v>51</v>
      </c>
      <c r="F40" s="1">
        <v>7</v>
      </c>
      <c r="H40" s="1">
        <v>19</v>
      </c>
      <c r="J40" s="55"/>
      <c r="K40" s="55">
        <f>+F40-H40</f>
        <v>-12</v>
      </c>
    </row>
    <row r="41" spans="3:11" ht="15.75" customHeight="1">
      <c r="C41" s="60"/>
      <c r="E41" s="46" t="s">
        <v>99</v>
      </c>
      <c r="F41" s="1">
        <v>10000</v>
      </c>
      <c r="H41" s="1">
        <v>10000</v>
      </c>
      <c r="J41" s="55"/>
      <c r="K41" s="55">
        <f>+F41-H41</f>
        <v>0</v>
      </c>
    </row>
    <row r="42" spans="3:8" ht="15.75" customHeight="1">
      <c r="C42" s="60"/>
      <c r="F42" s="19">
        <f>SUM(F37:F41)</f>
        <v>31232</v>
      </c>
      <c r="H42" s="19">
        <f>SUM(H37:H41)</f>
        <v>32451</v>
      </c>
    </row>
    <row r="43" spans="3:8" ht="15.75" customHeight="1" thickBot="1">
      <c r="C43" s="60"/>
      <c r="F43" s="26">
        <f>+F18+F33-F42</f>
        <v>23050</v>
      </c>
      <c r="H43" s="26">
        <f>+H18+H33-H42</f>
        <v>24518</v>
      </c>
    </row>
    <row r="44" ht="15.75" customHeight="1" thickTop="1">
      <c r="C44" s="60"/>
    </row>
    <row r="45" spans="3:4" ht="15.75" customHeight="1">
      <c r="C45" s="53"/>
      <c r="D45" s="48" t="s">
        <v>53</v>
      </c>
    </row>
    <row r="46" spans="3:11" ht="15.75" customHeight="1">
      <c r="C46" s="53">
        <v>9</v>
      </c>
      <c r="D46" s="46" t="s">
        <v>12</v>
      </c>
      <c r="F46" s="1">
        <v>60000</v>
      </c>
      <c r="H46" s="1">
        <v>60000</v>
      </c>
      <c r="J46" s="55"/>
      <c r="K46" s="55">
        <f>+F46-H46</f>
        <v>0</v>
      </c>
    </row>
    <row r="47" spans="3:11" ht="15.75" customHeight="1">
      <c r="C47" s="53">
        <v>10</v>
      </c>
      <c r="D47" s="46" t="s">
        <v>102</v>
      </c>
      <c r="F47" s="6">
        <v>44316</v>
      </c>
      <c r="H47" s="6">
        <v>44316</v>
      </c>
      <c r="J47" s="55"/>
      <c r="K47" s="55">
        <f>+F47-H47</f>
        <v>0</v>
      </c>
    </row>
    <row r="48" spans="3:11" ht="15.75" customHeight="1">
      <c r="C48" s="60">
        <v>11</v>
      </c>
      <c r="D48" s="46" t="s">
        <v>88</v>
      </c>
      <c r="F48" s="8">
        <v>-81266</v>
      </c>
      <c r="H48" s="8">
        <v>-79798</v>
      </c>
      <c r="J48" s="55"/>
      <c r="K48" s="55">
        <f>+F48-H48</f>
        <v>-1468</v>
      </c>
    </row>
    <row r="49" spans="3:8" ht="15.75" customHeight="1">
      <c r="C49" s="53">
        <v>12</v>
      </c>
      <c r="D49" s="68" t="s">
        <v>89</v>
      </c>
      <c r="F49" s="6">
        <f>SUM(F46:F48)</f>
        <v>23050</v>
      </c>
      <c r="H49" s="6">
        <f>SUM(H46:H48)</f>
        <v>24518</v>
      </c>
    </row>
    <row r="50" spans="3:8" ht="15.75" customHeight="1">
      <c r="C50" s="53">
        <v>13</v>
      </c>
      <c r="D50" s="46" t="s">
        <v>87</v>
      </c>
      <c r="F50" s="6">
        <v>0</v>
      </c>
      <c r="H50" s="6">
        <v>0</v>
      </c>
    </row>
    <row r="51" spans="3:8" ht="15.75" customHeight="1" thickBot="1">
      <c r="C51" s="53">
        <v>14</v>
      </c>
      <c r="D51" s="68" t="s">
        <v>90</v>
      </c>
      <c r="F51" s="26">
        <f>SUM(F49:F50)</f>
        <v>23050</v>
      </c>
      <c r="H51" s="26">
        <f>SUM(H49:H50)</f>
        <v>24518</v>
      </c>
    </row>
    <row r="52" ht="9.75" customHeight="1" thickTop="1">
      <c r="C52" s="53"/>
    </row>
    <row r="53" spans="3:8" ht="15.75" customHeight="1">
      <c r="C53" s="53">
        <v>15</v>
      </c>
      <c r="D53" s="46" t="s">
        <v>115</v>
      </c>
      <c r="F53" s="67">
        <f>+(F49-F17)/F46</f>
        <v>0.38416666666666666</v>
      </c>
      <c r="G53" s="67"/>
      <c r="H53" s="67">
        <f>+(H49-H17)/H46</f>
        <v>0.40863333333333335</v>
      </c>
    </row>
    <row r="54" ht="10.5" customHeight="1">
      <c r="C54" s="60"/>
    </row>
    <row r="55" spans="3:4" ht="15.75" customHeight="1">
      <c r="C55" s="60"/>
      <c r="D55" s="48" t="s">
        <v>95</v>
      </c>
    </row>
    <row r="56" spans="3:4" ht="15.75" customHeight="1">
      <c r="C56" s="60"/>
      <c r="D56" s="48" t="s">
        <v>119</v>
      </c>
    </row>
    <row r="57" ht="15.75" customHeight="1">
      <c r="C57" s="60"/>
    </row>
    <row r="58" ht="15.75" customHeight="1">
      <c r="C58" s="60"/>
    </row>
    <row r="59" ht="15.75" customHeight="1">
      <c r="C59" s="60"/>
    </row>
    <row r="60" spans="3:10" ht="15.75" customHeight="1">
      <c r="C60" s="60"/>
      <c r="F60" s="66"/>
      <c r="H60" s="66"/>
      <c r="J60" s="66"/>
    </row>
    <row r="61" spans="3:10" ht="15.75" customHeight="1">
      <c r="C61" s="60"/>
      <c r="F61" s="66"/>
      <c r="H61" s="66"/>
      <c r="J61" s="66"/>
    </row>
    <row r="62" spans="3:10" ht="15.75" customHeight="1">
      <c r="C62" s="60"/>
      <c r="F62" s="66"/>
      <c r="H62" s="66"/>
      <c r="J62" s="66"/>
    </row>
    <row r="63" spans="3:10" ht="15.75" customHeight="1">
      <c r="C63" s="60"/>
      <c r="F63" s="66"/>
      <c r="H63" s="66"/>
      <c r="J63" s="66"/>
    </row>
    <row r="64" spans="3:10" ht="15.75" customHeight="1">
      <c r="C64" s="60"/>
      <c r="F64" s="66"/>
      <c r="H64" s="66"/>
      <c r="J64" s="66"/>
    </row>
    <row r="65" spans="3:10" ht="15.75" customHeight="1">
      <c r="C65" s="60"/>
      <c r="F65" s="66"/>
      <c r="H65" s="66"/>
      <c r="J65" s="66"/>
    </row>
    <row r="66" ht="15.75" customHeight="1">
      <c r="C66" s="60"/>
    </row>
    <row r="67" ht="15.75" customHeight="1">
      <c r="C67" s="60"/>
    </row>
    <row r="68" ht="15.75" customHeight="1">
      <c r="C68" s="60"/>
    </row>
    <row r="69" spans="3:8" ht="15.75" customHeight="1">
      <c r="C69" s="60"/>
      <c r="H69" s="66"/>
    </row>
    <row r="70" ht="15.75" customHeight="1">
      <c r="C70" s="60"/>
    </row>
  </sheetData>
  <printOptions/>
  <pageMargins left="0.6692913385826772" right="0.3937007874015748" top="0.5118110236220472" bottom="0.5118110236220472" header="0.5118110236220472" footer="0.5118110236220472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0"/>
  <sheetViews>
    <sheetView view="pageBreakPreview" zoomScaleNormal="75" zoomScaleSheetLayoutView="100" workbookViewId="0" topLeftCell="A24">
      <selection activeCell="D34" sqref="D34"/>
    </sheetView>
  </sheetViews>
  <sheetFormatPr defaultColWidth="9.140625" defaultRowHeight="12.75"/>
  <cols>
    <col min="1" max="1" width="1.8515625" style="27" customWidth="1"/>
    <col min="2" max="2" width="3.7109375" style="27" customWidth="1"/>
    <col min="3" max="3" width="15.140625" style="27" customWidth="1"/>
    <col min="4" max="4" width="19.140625" style="27" customWidth="1"/>
    <col min="5" max="5" width="10.57421875" style="27" customWidth="1"/>
    <col min="6" max="6" width="1.7109375" style="27" customWidth="1"/>
    <col min="7" max="7" width="15.421875" style="27" bestFit="1" customWidth="1"/>
    <col min="8" max="8" width="1.57421875" style="27" customWidth="1"/>
    <col min="9" max="9" width="13.421875" style="27" bestFit="1" customWidth="1"/>
    <col min="10" max="10" width="1.57421875" style="27" customWidth="1"/>
    <col min="11" max="11" width="12.8515625" style="27" bestFit="1" customWidth="1"/>
    <col min="12" max="12" width="1.7109375" style="27" customWidth="1"/>
    <col min="13" max="13" width="15.140625" style="27" bestFit="1" customWidth="1"/>
    <col min="14" max="14" width="1.7109375" style="27" customWidth="1"/>
    <col min="15" max="15" width="15.140625" style="27" bestFit="1" customWidth="1"/>
    <col min="16" max="16384" width="9.140625" style="27" customWidth="1"/>
  </cols>
  <sheetData>
    <row r="1" ht="15.75" customHeight="1"/>
    <row r="2" spans="2:4" ht="15.75" customHeight="1">
      <c r="B2" s="47" t="s">
        <v>17</v>
      </c>
      <c r="C2" s="46"/>
      <c r="D2" s="46"/>
    </row>
    <row r="3" spans="2:4" ht="15.75" customHeight="1">
      <c r="B3" s="47" t="s">
        <v>137</v>
      </c>
      <c r="C3" s="46"/>
      <c r="D3" s="46"/>
    </row>
    <row r="4" ht="15.75" customHeight="1">
      <c r="B4" s="28"/>
    </row>
    <row r="5" ht="15.75" customHeight="1">
      <c r="B5" s="49" t="s">
        <v>10</v>
      </c>
    </row>
    <row r="6" ht="15.75" customHeight="1">
      <c r="B6" s="49" t="s">
        <v>120</v>
      </c>
    </row>
    <row r="7" ht="15.75" customHeight="1">
      <c r="B7" s="49"/>
    </row>
    <row r="8" spans="2:15" ht="15.75" customHeight="1">
      <c r="B8" s="74" t="s">
        <v>55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ht="15.75" customHeight="1">
      <c r="B9" s="30"/>
    </row>
    <row r="10" ht="15.75" customHeight="1">
      <c r="B10" s="31"/>
    </row>
    <row r="11" spans="2:15" ht="15.75" customHeight="1">
      <c r="B11" s="31"/>
      <c r="E11" s="74" t="s">
        <v>91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ht="15.75" customHeight="1">
      <c r="B12" s="30"/>
    </row>
    <row r="13" spans="2:15" ht="15.75" customHeight="1">
      <c r="B13" s="30" t="s">
        <v>14</v>
      </c>
      <c r="E13" s="29"/>
      <c r="F13" s="29"/>
      <c r="G13" s="29"/>
      <c r="H13" s="29"/>
      <c r="I13" s="29"/>
      <c r="J13" s="29"/>
      <c r="K13" s="29" t="s">
        <v>127</v>
      </c>
      <c r="L13" s="29"/>
      <c r="M13" s="29"/>
      <c r="N13" s="29"/>
      <c r="O13" s="31"/>
    </row>
    <row r="14" spans="2:15" ht="15.75" customHeight="1">
      <c r="B14" s="30"/>
      <c r="E14" s="29" t="s">
        <v>56</v>
      </c>
      <c r="F14" s="29"/>
      <c r="G14" s="29" t="s">
        <v>125</v>
      </c>
      <c r="H14" s="29"/>
      <c r="I14" s="29" t="s">
        <v>106</v>
      </c>
      <c r="J14" s="29"/>
      <c r="K14" s="29" t="s">
        <v>126</v>
      </c>
      <c r="L14" s="29"/>
      <c r="M14" s="29" t="s">
        <v>107</v>
      </c>
      <c r="N14" s="29"/>
      <c r="O14" s="31"/>
    </row>
    <row r="15" spans="5:15" ht="15.75" customHeight="1">
      <c r="E15" s="29" t="s">
        <v>57</v>
      </c>
      <c r="F15" s="29"/>
      <c r="G15" s="29" t="s">
        <v>54</v>
      </c>
      <c r="H15" s="29"/>
      <c r="I15" s="29" t="s">
        <v>54</v>
      </c>
      <c r="J15" s="29"/>
      <c r="K15" s="29" t="s">
        <v>54</v>
      </c>
      <c r="L15" s="29"/>
      <c r="M15" s="29" t="s">
        <v>92</v>
      </c>
      <c r="N15" s="29"/>
      <c r="O15" s="29" t="s">
        <v>2</v>
      </c>
    </row>
    <row r="16" spans="2:15" ht="15.75" customHeight="1">
      <c r="B16" s="31"/>
      <c r="E16" s="32" t="s">
        <v>15</v>
      </c>
      <c r="F16" s="33"/>
      <c r="G16" s="32" t="s">
        <v>15</v>
      </c>
      <c r="H16" s="31"/>
      <c r="I16" s="32" t="s">
        <v>15</v>
      </c>
      <c r="J16" s="31"/>
      <c r="K16" s="32" t="s">
        <v>15</v>
      </c>
      <c r="L16" s="31"/>
      <c r="M16" s="32" t="s">
        <v>15</v>
      </c>
      <c r="N16" s="31"/>
      <c r="O16" s="32" t="s">
        <v>15</v>
      </c>
    </row>
    <row r="17" ht="15.75" customHeight="1">
      <c r="B17" s="31"/>
    </row>
    <row r="18" spans="2:15" ht="15.75" customHeight="1">
      <c r="B18" s="31" t="s">
        <v>121</v>
      </c>
      <c r="D18" s="34"/>
      <c r="E18" s="35">
        <v>37500</v>
      </c>
      <c r="F18" s="36"/>
      <c r="G18" s="37">
        <v>0</v>
      </c>
      <c r="H18" s="36"/>
      <c r="I18" s="35">
        <v>0</v>
      </c>
      <c r="J18" s="36"/>
      <c r="K18" s="35">
        <v>-3246</v>
      </c>
      <c r="L18" s="36"/>
      <c r="M18" s="35">
        <v>-103225</v>
      </c>
      <c r="N18" s="36"/>
      <c r="O18" s="38">
        <f>SUM(E18:M18)</f>
        <v>-68971</v>
      </c>
    </row>
    <row r="19" spans="4:15" ht="15.75" customHeight="1">
      <c r="D19" s="34"/>
      <c r="E19" s="36"/>
      <c r="F19" s="36"/>
      <c r="G19" s="39"/>
      <c r="H19" s="36"/>
      <c r="I19" s="36"/>
      <c r="J19" s="36"/>
      <c r="K19" s="36"/>
      <c r="L19" s="36"/>
      <c r="M19" s="36"/>
      <c r="N19" s="36"/>
      <c r="O19" s="38"/>
    </row>
    <row r="20" spans="2:15" ht="15.75" customHeight="1">
      <c r="B20" s="27" t="s">
        <v>108</v>
      </c>
      <c r="D20" s="34"/>
      <c r="E20" s="35">
        <v>12500</v>
      </c>
      <c r="F20" s="35"/>
      <c r="G20" s="37">
        <v>0</v>
      </c>
      <c r="H20" s="35"/>
      <c r="I20" s="35">
        <v>0</v>
      </c>
      <c r="J20" s="35"/>
      <c r="K20" s="35">
        <v>0</v>
      </c>
      <c r="L20" s="35"/>
      <c r="M20" s="35">
        <v>0</v>
      </c>
      <c r="N20" s="35"/>
      <c r="O20" s="38">
        <f>SUM(E20:M20)</f>
        <v>12500</v>
      </c>
    </row>
    <row r="21" spans="4:15" ht="15.75" customHeight="1">
      <c r="D21" s="34"/>
      <c r="E21" s="35"/>
      <c r="F21" s="35"/>
      <c r="G21" s="37"/>
      <c r="H21" s="35"/>
      <c r="I21" s="35"/>
      <c r="J21" s="35"/>
      <c r="K21" s="35"/>
      <c r="L21" s="35"/>
      <c r="M21" s="35"/>
      <c r="N21" s="35"/>
      <c r="O21" s="38"/>
    </row>
    <row r="22" spans="2:15" ht="15.75" customHeight="1">
      <c r="B22" s="27" t="s">
        <v>128</v>
      </c>
      <c r="E22" s="37"/>
      <c r="F22" s="37"/>
      <c r="G22" s="37"/>
      <c r="H22" s="37"/>
      <c r="I22" s="37"/>
      <c r="J22" s="37"/>
      <c r="K22" s="37"/>
      <c r="L22" s="35"/>
      <c r="M22" s="35"/>
      <c r="N22" s="35"/>
      <c r="O22" s="38"/>
    </row>
    <row r="23" spans="2:15" ht="15.75" customHeight="1">
      <c r="B23" s="27" t="s">
        <v>129</v>
      </c>
      <c r="E23" s="37">
        <v>10000</v>
      </c>
      <c r="F23" s="37"/>
      <c r="G23" s="37">
        <v>0</v>
      </c>
      <c r="H23" s="37"/>
      <c r="I23" s="37">
        <v>0</v>
      </c>
      <c r="J23" s="37"/>
      <c r="K23" s="37">
        <v>0</v>
      </c>
      <c r="L23" s="35"/>
      <c r="M23" s="35">
        <v>0</v>
      </c>
      <c r="N23" s="35"/>
      <c r="O23" s="38">
        <f>SUM(E23:M23)</f>
        <v>10000</v>
      </c>
    </row>
    <row r="24" spans="5:15" ht="15.75" customHeight="1">
      <c r="E24" s="37"/>
      <c r="F24" s="37"/>
      <c r="G24" s="37"/>
      <c r="H24" s="37"/>
      <c r="I24" s="37"/>
      <c r="J24" s="37"/>
      <c r="K24" s="37"/>
      <c r="L24" s="36"/>
      <c r="M24" s="35"/>
      <c r="N24" s="36"/>
      <c r="O24" s="38"/>
    </row>
    <row r="25" spans="2:15" ht="15.75" customHeight="1">
      <c r="B25" s="27" t="s">
        <v>130</v>
      </c>
      <c r="E25" s="37">
        <v>0</v>
      </c>
      <c r="F25" s="37"/>
      <c r="G25" s="37">
        <v>5578</v>
      </c>
      <c r="H25" s="37"/>
      <c r="I25" s="37">
        <v>0</v>
      </c>
      <c r="J25" s="37"/>
      <c r="K25" s="37">
        <v>0</v>
      </c>
      <c r="L25" s="36"/>
      <c r="M25" s="35">
        <v>0</v>
      </c>
      <c r="N25" s="36"/>
      <c r="O25" s="38">
        <f>SUM(E25:M25)</f>
        <v>5578</v>
      </c>
    </row>
    <row r="26" spans="5:15" ht="15.75" customHeight="1">
      <c r="E26" s="37"/>
      <c r="F26" s="37"/>
      <c r="G26" s="37"/>
      <c r="H26" s="37"/>
      <c r="I26" s="37"/>
      <c r="J26" s="37"/>
      <c r="K26" s="37"/>
      <c r="L26" s="36"/>
      <c r="M26" s="35"/>
      <c r="N26" s="36"/>
      <c r="O26" s="38"/>
    </row>
    <row r="27" spans="2:15" ht="15.75" customHeight="1">
      <c r="B27" s="27" t="s">
        <v>131</v>
      </c>
      <c r="E27" s="37">
        <v>0</v>
      </c>
      <c r="F27" s="37"/>
      <c r="G27" s="37">
        <v>0</v>
      </c>
      <c r="H27" s="37"/>
      <c r="I27" s="37">
        <v>207</v>
      </c>
      <c r="J27" s="37"/>
      <c r="K27" s="37">
        <v>0</v>
      </c>
      <c r="L27" s="36"/>
      <c r="M27" s="35">
        <v>0</v>
      </c>
      <c r="N27" s="36"/>
      <c r="O27" s="38">
        <f>SUM(E27:M27)</f>
        <v>207</v>
      </c>
    </row>
    <row r="28" spans="5:15" ht="15.75" customHeight="1">
      <c r="E28" s="37"/>
      <c r="F28" s="37"/>
      <c r="G28" s="37"/>
      <c r="H28" s="37"/>
      <c r="I28" s="37"/>
      <c r="J28" s="37"/>
      <c r="K28" s="37"/>
      <c r="L28" s="36"/>
      <c r="M28" s="35"/>
      <c r="N28" s="36"/>
      <c r="O28" s="38"/>
    </row>
    <row r="29" spans="2:15" ht="15.75" customHeight="1">
      <c r="B29" s="27" t="s">
        <v>132</v>
      </c>
      <c r="E29" s="37">
        <v>0</v>
      </c>
      <c r="F29" s="37"/>
      <c r="G29" s="37">
        <v>0</v>
      </c>
      <c r="H29" s="37"/>
      <c r="I29" s="37">
        <v>38531</v>
      </c>
      <c r="J29" s="37"/>
      <c r="K29" s="37">
        <v>0</v>
      </c>
      <c r="L29" s="36"/>
      <c r="M29" s="35">
        <v>0</v>
      </c>
      <c r="N29" s="36"/>
      <c r="O29" s="38">
        <f>SUM(E29:M29)</f>
        <v>38531</v>
      </c>
    </row>
    <row r="30" spans="5:15" ht="15.75" customHeight="1">
      <c r="E30" s="37"/>
      <c r="F30" s="37"/>
      <c r="G30" s="37"/>
      <c r="H30" s="37"/>
      <c r="I30" s="37"/>
      <c r="J30" s="37"/>
      <c r="K30" s="37"/>
      <c r="L30" s="36"/>
      <c r="M30" s="35"/>
      <c r="N30" s="36"/>
      <c r="O30" s="38"/>
    </row>
    <row r="31" spans="2:15" ht="15.75" customHeight="1">
      <c r="B31" s="27" t="s">
        <v>109</v>
      </c>
      <c r="E31" s="37">
        <v>0</v>
      </c>
      <c r="F31" s="37"/>
      <c r="G31" s="37">
        <v>0</v>
      </c>
      <c r="H31" s="37"/>
      <c r="I31" s="37">
        <v>0</v>
      </c>
      <c r="J31" s="37"/>
      <c r="K31" s="37">
        <v>3246</v>
      </c>
      <c r="L31" s="36"/>
      <c r="M31" s="35">
        <v>0</v>
      </c>
      <c r="N31" s="36"/>
      <c r="O31" s="38">
        <f>SUM(E31:M31)</f>
        <v>3246</v>
      </c>
    </row>
    <row r="32" spans="5:15" ht="15.75" customHeight="1">
      <c r="E32" s="37"/>
      <c r="F32" s="37"/>
      <c r="G32" s="37"/>
      <c r="H32" s="37"/>
      <c r="I32" s="37"/>
      <c r="J32" s="37"/>
      <c r="K32" s="37"/>
      <c r="L32" s="36"/>
      <c r="M32" s="35"/>
      <c r="N32" s="36"/>
      <c r="O32" s="38"/>
    </row>
    <row r="33" spans="2:15" ht="15.75" customHeight="1">
      <c r="B33" s="27" t="s">
        <v>110</v>
      </c>
      <c r="E33" s="37">
        <v>0</v>
      </c>
      <c r="F33" s="37"/>
      <c r="G33" s="37">
        <v>0</v>
      </c>
      <c r="H33" s="37"/>
      <c r="I33" s="37">
        <v>0</v>
      </c>
      <c r="J33" s="37"/>
      <c r="K33" s="37">
        <v>0</v>
      </c>
      <c r="L33" s="36"/>
      <c r="M33" s="35">
        <v>23427</v>
      </c>
      <c r="N33" s="36"/>
      <c r="O33" s="38">
        <f>SUM(E33:M33)</f>
        <v>23427</v>
      </c>
    </row>
    <row r="34" spans="5:15" ht="15.75" customHeight="1">
      <c r="E34" s="37"/>
      <c r="F34" s="37"/>
      <c r="G34" s="37"/>
      <c r="H34" s="37"/>
      <c r="I34" s="37"/>
      <c r="J34" s="37"/>
      <c r="K34" s="37"/>
      <c r="L34" s="36"/>
      <c r="M34" s="35"/>
      <c r="N34" s="36"/>
      <c r="O34" s="38"/>
    </row>
    <row r="35" spans="2:15" ht="15.75" customHeight="1">
      <c r="B35" s="31" t="s">
        <v>122</v>
      </c>
      <c r="E35" s="69">
        <f>SUM(E18:E34)</f>
        <v>60000</v>
      </c>
      <c r="F35" s="37"/>
      <c r="G35" s="69">
        <f>SUM(G18:G34)</f>
        <v>5578</v>
      </c>
      <c r="H35" s="37"/>
      <c r="I35" s="69">
        <f>SUM(I18:I34)</f>
        <v>38738</v>
      </c>
      <c r="J35" s="37"/>
      <c r="K35" s="69">
        <f>SUM(K18:K34)</f>
        <v>0</v>
      </c>
      <c r="L35" s="36"/>
      <c r="M35" s="69">
        <f>SUM(M18:M34)</f>
        <v>-79798</v>
      </c>
      <c r="N35" s="36"/>
      <c r="O35" s="69">
        <f>SUM(O18:O34)</f>
        <v>24518</v>
      </c>
    </row>
    <row r="36" spans="5:15" ht="15.75" customHeight="1">
      <c r="E36" s="38"/>
      <c r="F36" s="38"/>
      <c r="G36" s="37"/>
      <c r="H36" s="38"/>
      <c r="I36" s="38"/>
      <c r="J36" s="38"/>
      <c r="K36" s="38"/>
      <c r="L36" s="38"/>
      <c r="M36" s="38"/>
      <c r="N36" s="38"/>
      <c r="O36" s="38"/>
    </row>
    <row r="37" spans="2:15" ht="15.75" customHeight="1">
      <c r="B37" s="31" t="s">
        <v>123</v>
      </c>
      <c r="E37" s="38">
        <f>+E35</f>
        <v>60000</v>
      </c>
      <c r="F37" s="38"/>
      <c r="G37" s="37">
        <f>+G35</f>
        <v>5578</v>
      </c>
      <c r="H37" s="38"/>
      <c r="I37" s="38">
        <f>+I35</f>
        <v>38738</v>
      </c>
      <c r="J37" s="38"/>
      <c r="K37" s="38">
        <f>+K35</f>
        <v>0</v>
      </c>
      <c r="L37" s="38"/>
      <c r="M37" s="38">
        <f>+M35</f>
        <v>-79798</v>
      </c>
      <c r="N37" s="38"/>
      <c r="O37" s="38">
        <f>SUM(E37:M37)</f>
        <v>24518</v>
      </c>
    </row>
    <row r="38" spans="5:15" ht="15.75" customHeight="1">
      <c r="E38" s="38"/>
      <c r="F38" s="38"/>
      <c r="G38" s="37"/>
      <c r="H38" s="38"/>
      <c r="I38" s="38"/>
      <c r="J38" s="38"/>
      <c r="K38" s="38"/>
      <c r="L38" s="38"/>
      <c r="M38" s="38"/>
      <c r="N38" s="38"/>
      <c r="O38" s="38"/>
    </row>
    <row r="39" spans="2:17" ht="15.75" customHeight="1">
      <c r="B39" s="27" t="s">
        <v>145</v>
      </c>
      <c r="D39" s="38"/>
      <c r="E39" s="38">
        <v>0</v>
      </c>
      <c r="F39" s="38"/>
      <c r="G39" s="37">
        <v>0</v>
      </c>
      <c r="H39" s="38"/>
      <c r="I39" s="38">
        <v>0</v>
      </c>
      <c r="J39" s="38"/>
      <c r="K39" s="40">
        <v>0</v>
      </c>
      <c r="L39" s="38"/>
      <c r="M39" s="38">
        <v>-1468</v>
      </c>
      <c r="N39" s="38"/>
      <c r="O39" s="40">
        <f>SUM(E39:M39)</f>
        <v>-1468</v>
      </c>
      <c r="Q39" s="71"/>
    </row>
    <row r="40" ht="15.75" customHeight="1">
      <c r="D40" s="42"/>
    </row>
    <row r="41" spans="2:15" ht="15.75" customHeight="1" thickBot="1">
      <c r="B41" s="31" t="s">
        <v>146</v>
      </c>
      <c r="D41" s="40"/>
      <c r="E41" s="41">
        <f>SUM(E37:E39)</f>
        <v>60000</v>
      </c>
      <c r="F41" s="38"/>
      <c r="G41" s="41">
        <f>SUM(G37:G39)</f>
        <v>5578</v>
      </c>
      <c r="H41" s="38"/>
      <c r="I41" s="41">
        <f>SUM(I37:I39)</f>
        <v>38738</v>
      </c>
      <c r="J41" s="38"/>
      <c r="K41" s="41">
        <f>SUM(K37:K39)</f>
        <v>0</v>
      </c>
      <c r="L41" s="38"/>
      <c r="M41" s="41">
        <f>SUM(M37:M39)</f>
        <v>-81266</v>
      </c>
      <c r="N41" s="38"/>
      <c r="O41" s="41">
        <f>SUM(O37:O39)</f>
        <v>23050</v>
      </c>
    </row>
    <row r="42" spans="4:14" ht="15.75" customHeight="1" thickTop="1">
      <c r="D42" s="40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4:14" ht="15.75" customHeight="1"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2:14" ht="15.75" customHeight="1">
      <c r="B44" s="48" t="s">
        <v>141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34"/>
    </row>
    <row r="45" spans="2:14" ht="15.75" customHeight="1">
      <c r="B45" s="48" t="s">
        <v>118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34"/>
    </row>
    <row r="46" spans="4:13" ht="15.75" customHeight="1"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4:14" ht="15.75" customHeight="1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4:14" ht="15.75" customHeight="1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8"/>
    </row>
    <row r="49" spans="4:14" ht="15.75" customHeight="1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38"/>
    </row>
    <row r="50" spans="4:14" ht="15.75" customHeight="1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</row>
    <row r="51" spans="4:14" ht="15.75" customHeight="1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8"/>
    </row>
    <row r="52" spans="4:14" ht="15.75" customHeight="1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4:14" ht="15.75" customHeight="1"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>
      <c r="B59" s="31"/>
    </row>
    <row r="60" ht="15.75" customHeight="1">
      <c r="B60" s="31"/>
    </row>
  </sheetData>
  <mergeCells count="2">
    <mergeCell ref="E11:O11"/>
    <mergeCell ref="B8:O8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56"/>
  <sheetViews>
    <sheetView tabSelected="1" view="pageBreakPreview" zoomScaleNormal="75" zoomScaleSheetLayoutView="100" workbookViewId="0" topLeftCell="A18">
      <selection activeCell="M23" sqref="M23"/>
    </sheetView>
  </sheetViews>
  <sheetFormatPr defaultColWidth="9.140625" defaultRowHeight="12.75"/>
  <cols>
    <col min="1" max="1" width="0.42578125" style="46" customWidth="1"/>
    <col min="2" max="2" width="2.7109375" style="46" customWidth="1"/>
    <col min="3" max="3" width="3.7109375" style="46" customWidth="1"/>
    <col min="4" max="4" width="15.7109375" style="46" customWidth="1"/>
    <col min="5" max="6" width="9.140625" style="46" customWidth="1"/>
    <col min="7" max="7" width="25.57421875" style="46" customWidth="1"/>
    <col min="8" max="8" width="22.28125" style="46" bestFit="1" customWidth="1"/>
    <col min="9" max="9" width="1.8515625" style="46" customWidth="1"/>
    <col min="10" max="10" width="22.28125" style="46" bestFit="1" customWidth="1"/>
    <col min="11" max="13" width="9.140625" style="46" customWidth="1"/>
    <col min="14" max="14" width="16.140625" style="66" bestFit="1" customWidth="1"/>
    <col min="15" max="16384" width="9.140625" style="46" customWidth="1"/>
  </cols>
  <sheetData>
    <row r="1" spans="3:9" ht="15.75" customHeight="1">
      <c r="C1" s="47" t="s">
        <v>17</v>
      </c>
      <c r="I1" s="58"/>
    </row>
    <row r="2" spans="3:9" ht="15.75" customHeight="1">
      <c r="C2" s="47" t="s">
        <v>137</v>
      </c>
      <c r="I2" s="58"/>
    </row>
    <row r="3" spans="3:9" ht="15.75" customHeight="1">
      <c r="C3" s="48"/>
      <c r="I3" s="58"/>
    </row>
    <row r="4" spans="3:9" ht="15.75" customHeight="1">
      <c r="C4" s="47" t="s">
        <v>58</v>
      </c>
      <c r="I4" s="58"/>
    </row>
    <row r="5" spans="3:9" ht="15.75" customHeight="1">
      <c r="C5" s="47" t="s">
        <v>116</v>
      </c>
      <c r="I5" s="58"/>
    </row>
    <row r="6" spans="3:10" ht="15.75" customHeight="1">
      <c r="C6" s="46" t="s">
        <v>19</v>
      </c>
      <c r="H6" s="2"/>
      <c r="I6" s="44"/>
      <c r="J6" s="2"/>
    </row>
    <row r="7" spans="8:10" ht="15.75" customHeight="1">
      <c r="H7" s="3" t="s">
        <v>67</v>
      </c>
      <c r="I7" s="44"/>
      <c r="J7" s="2" t="s">
        <v>68</v>
      </c>
    </row>
    <row r="8" spans="8:10" ht="15.75" customHeight="1">
      <c r="H8" s="3" t="s">
        <v>69</v>
      </c>
      <c r="I8" s="44"/>
      <c r="J8" s="2" t="s">
        <v>69</v>
      </c>
    </row>
    <row r="9" spans="8:10" ht="15.75" customHeight="1">
      <c r="H9" s="5" t="s">
        <v>117</v>
      </c>
      <c r="I9" s="16"/>
      <c r="J9" s="5" t="s">
        <v>124</v>
      </c>
    </row>
    <row r="10" spans="8:10" ht="15.75" customHeight="1">
      <c r="H10" s="3" t="s">
        <v>15</v>
      </c>
      <c r="I10" s="11"/>
      <c r="J10" s="3" t="s">
        <v>15</v>
      </c>
    </row>
    <row r="11" spans="3:9" ht="15.75" customHeight="1">
      <c r="C11" s="48" t="s">
        <v>59</v>
      </c>
      <c r="I11" s="58"/>
    </row>
    <row r="12" spans="3:10" ht="15.75" customHeight="1">
      <c r="C12" s="46" t="s">
        <v>74</v>
      </c>
      <c r="H12" s="1">
        <v>-1468</v>
      </c>
      <c r="I12" s="6"/>
      <c r="J12" s="55">
        <v>3472</v>
      </c>
    </row>
    <row r="13" spans="9:10" ht="9.75" customHeight="1">
      <c r="I13" s="58"/>
      <c r="J13" s="55"/>
    </row>
    <row r="14" spans="3:11" ht="15.75" customHeight="1">
      <c r="C14" s="46" t="s">
        <v>60</v>
      </c>
      <c r="H14" s="1"/>
      <c r="I14" s="1"/>
      <c r="J14" s="1"/>
      <c r="K14" s="1"/>
    </row>
    <row r="15" spans="8:11" ht="9.75" customHeight="1">
      <c r="H15" s="1"/>
      <c r="I15" s="1"/>
      <c r="J15" s="1"/>
      <c r="K15" s="1"/>
    </row>
    <row r="16" spans="4:11" ht="15.75" customHeight="1">
      <c r="D16" s="46" t="s">
        <v>5</v>
      </c>
      <c r="H16" s="1"/>
      <c r="I16" s="1"/>
      <c r="J16" s="1"/>
      <c r="K16" s="1"/>
    </row>
    <row r="17" spans="4:11" ht="15.75" customHeight="1">
      <c r="D17" s="63" t="s">
        <v>112</v>
      </c>
      <c r="H17" s="1">
        <f>655+162</f>
        <v>817</v>
      </c>
      <c r="I17" s="1"/>
      <c r="J17" s="1">
        <v>-501</v>
      </c>
      <c r="K17" s="1"/>
    </row>
    <row r="18" spans="4:11" ht="15.75" customHeight="1">
      <c r="D18" s="46" t="s">
        <v>111</v>
      </c>
      <c r="H18" s="15">
        <v>-125</v>
      </c>
      <c r="I18" s="1"/>
      <c r="J18" s="1">
        <v>-699</v>
      </c>
      <c r="K18" s="1"/>
    </row>
    <row r="19" spans="4:11" ht="15.75" customHeight="1">
      <c r="D19" s="46" t="s">
        <v>133</v>
      </c>
      <c r="H19" s="70">
        <v>0</v>
      </c>
      <c r="I19" s="1"/>
      <c r="J19" s="8">
        <v>-317</v>
      </c>
      <c r="K19" s="1"/>
    </row>
    <row r="20" spans="8:14" ht="15.75" customHeight="1">
      <c r="H20" s="1">
        <f>SUM(H12:H19)</f>
        <v>-776</v>
      </c>
      <c r="I20" s="1"/>
      <c r="J20" s="1">
        <f>SUM(J12:J19)</f>
        <v>1955</v>
      </c>
      <c r="K20" s="1"/>
      <c r="N20" s="65"/>
    </row>
    <row r="21" spans="4:10" ht="15.75" customHeight="1">
      <c r="D21" s="46" t="s">
        <v>16</v>
      </c>
      <c r="H21" s="1"/>
      <c r="I21" s="6"/>
      <c r="J21" s="1"/>
    </row>
    <row r="22" spans="4:10" ht="15.75" customHeight="1">
      <c r="D22" s="63" t="s">
        <v>61</v>
      </c>
      <c r="H22" s="1">
        <v>-10</v>
      </c>
      <c r="I22" s="6"/>
      <c r="J22" s="1">
        <v>29</v>
      </c>
    </row>
    <row r="23" spans="4:10" ht="15.75" customHeight="1">
      <c r="D23" s="63" t="s">
        <v>62</v>
      </c>
      <c r="H23" s="1">
        <v>7799</v>
      </c>
      <c r="I23" s="6"/>
      <c r="J23" s="1">
        <v>1192</v>
      </c>
    </row>
    <row r="24" spans="4:10" ht="15.75" customHeight="1">
      <c r="D24" s="63" t="s">
        <v>63</v>
      </c>
      <c r="H24" s="8">
        <f>-10412+125</f>
        <v>-10287</v>
      </c>
      <c r="I24" s="6"/>
      <c r="J24" s="8">
        <f>-837+4</f>
        <v>-833</v>
      </c>
    </row>
    <row r="25" spans="3:10" ht="15.75" customHeight="1">
      <c r="C25" s="46" t="s">
        <v>11</v>
      </c>
      <c r="D25" s="63"/>
      <c r="H25" s="1">
        <f>SUM(H20:H24)</f>
        <v>-3274</v>
      </c>
      <c r="I25" s="1"/>
      <c r="J25" s="1">
        <f>SUM(J20:J24)</f>
        <v>2343</v>
      </c>
    </row>
    <row r="26" spans="4:10" ht="15.75" customHeight="1">
      <c r="D26" s="46" t="s">
        <v>75</v>
      </c>
      <c r="H26" s="1">
        <v>-304</v>
      </c>
      <c r="I26" s="6"/>
      <c r="J26" s="15">
        <v>-104</v>
      </c>
    </row>
    <row r="27" spans="3:10" ht="15.75" customHeight="1">
      <c r="C27" s="60" t="s">
        <v>113</v>
      </c>
      <c r="D27" s="63"/>
      <c r="H27" s="19">
        <f>SUM(H25:H26)</f>
        <v>-3578</v>
      </c>
      <c r="I27" s="6"/>
      <c r="J27" s="19">
        <f>SUM(J25:J26)</f>
        <v>2239</v>
      </c>
    </row>
    <row r="28" ht="9" customHeight="1">
      <c r="I28" s="58"/>
    </row>
    <row r="29" spans="3:10" ht="15.75" customHeight="1">
      <c r="C29" s="48" t="s">
        <v>64</v>
      </c>
      <c r="H29" s="1"/>
      <c r="I29" s="6"/>
      <c r="J29" s="1"/>
    </row>
    <row r="30" spans="4:10" ht="15.75" customHeight="1">
      <c r="D30" s="46" t="s">
        <v>5</v>
      </c>
      <c r="H30" s="15"/>
      <c r="I30" s="7"/>
      <c r="J30" s="15"/>
    </row>
    <row r="31" spans="4:10" ht="15.75" customHeight="1">
      <c r="D31" s="63" t="s">
        <v>77</v>
      </c>
      <c r="H31" s="15">
        <v>0</v>
      </c>
      <c r="I31" s="7"/>
      <c r="J31" s="15">
        <v>0</v>
      </c>
    </row>
    <row r="32" spans="4:10" ht="15.75" customHeight="1">
      <c r="D32" s="63" t="s">
        <v>78</v>
      </c>
      <c r="H32" s="15">
        <v>0</v>
      </c>
      <c r="I32" s="7"/>
      <c r="J32" s="15">
        <v>0</v>
      </c>
    </row>
    <row r="33" spans="4:10" ht="15.75" customHeight="1">
      <c r="D33" s="46" t="s">
        <v>143</v>
      </c>
      <c r="H33" s="45">
        <f>SUM(H30:H32)</f>
        <v>0</v>
      </c>
      <c r="I33" s="7"/>
      <c r="J33" s="45">
        <f>SUM(J30:J32)</f>
        <v>0</v>
      </c>
    </row>
    <row r="34" spans="8:10" ht="9.75" customHeight="1">
      <c r="H34" s="1"/>
      <c r="I34" s="6"/>
      <c r="J34" s="1"/>
    </row>
    <row r="35" spans="3:10" ht="15.75" customHeight="1">
      <c r="C35" s="48" t="s">
        <v>65</v>
      </c>
      <c r="H35" s="1"/>
      <c r="I35" s="6"/>
      <c r="J35" s="1"/>
    </row>
    <row r="36" spans="3:10" ht="15.75" customHeight="1">
      <c r="C36" s="48"/>
      <c r="D36" s="46" t="s">
        <v>114</v>
      </c>
      <c r="H36" s="1">
        <v>-838</v>
      </c>
      <c r="I36" s="6"/>
      <c r="J36" s="1">
        <v>-2</v>
      </c>
    </row>
    <row r="37" spans="3:10" ht="15.75" customHeight="1">
      <c r="C37" s="48"/>
      <c r="D37" s="46" t="s">
        <v>134</v>
      </c>
      <c r="H37" s="1">
        <v>0</v>
      </c>
      <c r="I37" s="6"/>
      <c r="J37" s="1">
        <v>75</v>
      </c>
    </row>
    <row r="38" spans="4:10" ht="15.75" customHeight="1">
      <c r="D38" s="46" t="s">
        <v>144</v>
      </c>
      <c r="H38" s="19">
        <f>SUM(H36:H37)</f>
        <v>-838</v>
      </c>
      <c r="I38" s="6"/>
      <c r="J38" s="19">
        <f>SUM(J36:J37)</f>
        <v>73</v>
      </c>
    </row>
    <row r="39" spans="8:10" ht="6.75" customHeight="1">
      <c r="H39" s="1"/>
      <c r="I39" s="6"/>
      <c r="J39" s="1"/>
    </row>
    <row r="40" spans="3:10" ht="15.75" customHeight="1">
      <c r="C40" s="48" t="s">
        <v>76</v>
      </c>
      <c r="H40" s="1">
        <f>+H38+H33+H27</f>
        <v>-4416</v>
      </c>
      <c r="I40" s="1"/>
      <c r="J40" s="1">
        <f>+J38+J33+J27</f>
        <v>2312</v>
      </c>
    </row>
    <row r="41" spans="3:10" ht="15.75" customHeight="1">
      <c r="C41" s="48" t="s">
        <v>8</v>
      </c>
      <c r="H41" s="1">
        <v>0</v>
      </c>
      <c r="I41" s="1"/>
      <c r="J41" s="1">
        <v>0</v>
      </c>
    </row>
    <row r="42" spans="3:10" ht="15.75" customHeight="1">
      <c r="C42" s="48" t="s">
        <v>0</v>
      </c>
      <c r="H42" s="1">
        <v>10932</v>
      </c>
      <c r="I42" s="6"/>
      <c r="J42" s="1">
        <v>-10681</v>
      </c>
    </row>
    <row r="43" spans="3:10" ht="15.75" customHeight="1" thickBot="1">
      <c r="C43" s="48" t="s">
        <v>66</v>
      </c>
      <c r="H43" s="14">
        <f>SUM(H40:H42)</f>
        <v>6516</v>
      </c>
      <c r="I43" s="6"/>
      <c r="J43" s="14">
        <f>SUM(J40:J42)</f>
        <v>-8369</v>
      </c>
    </row>
    <row r="44" spans="3:10" ht="8.25" customHeight="1">
      <c r="C44" s="48"/>
      <c r="H44" s="6"/>
      <c r="I44" s="6"/>
      <c r="J44" s="6"/>
    </row>
    <row r="45" spans="3:10" ht="15.75" customHeight="1">
      <c r="C45" s="48" t="s">
        <v>142</v>
      </c>
      <c r="G45" s="52"/>
      <c r="J45" s="55"/>
    </row>
    <row r="46" spans="3:10" ht="15.75" customHeight="1">
      <c r="C46" s="48" t="s">
        <v>119</v>
      </c>
      <c r="J46" s="55"/>
    </row>
    <row r="47" ht="15.75" customHeight="1">
      <c r="J47" s="55"/>
    </row>
    <row r="48" spans="3:10" ht="15.75" customHeight="1">
      <c r="C48" s="58"/>
      <c r="D48" s="58"/>
      <c r="E48" s="58"/>
      <c r="F48" s="58"/>
      <c r="G48" s="58"/>
      <c r="H48" s="58"/>
      <c r="I48" s="58"/>
      <c r="J48" s="59"/>
    </row>
    <row r="49" spans="3:10" ht="15.75" customHeight="1">
      <c r="C49" s="58"/>
      <c r="D49" s="58"/>
      <c r="E49" s="58"/>
      <c r="F49" s="58"/>
      <c r="G49" s="58"/>
      <c r="H49" s="65"/>
      <c r="I49" s="58"/>
      <c r="J49" s="59"/>
    </row>
    <row r="50" spans="3:10" ht="15.75" customHeight="1">
      <c r="C50" s="58"/>
      <c r="D50" s="58"/>
      <c r="E50" s="58"/>
      <c r="F50" s="58"/>
      <c r="G50" s="58"/>
      <c r="H50" s="65"/>
      <c r="I50" s="58"/>
      <c r="J50" s="59"/>
    </row>
    <row r="51" spans="3:10" ht="15.75" customHeight="1">
      <c r="C51" s="58"/>
      <c r="D51" s="58"/>
      <c r="E51" s="58"/>
      <c r="F51" s="58"/>
      <c r="G51" s="58"/>
      <c r="H51" s="65"/>
      <c r="I51" s="58"/>
      <c r="J51" s="58"/>
    </row>
    <row r="52" spans="3:10" ht="15.75" customHeight="1">
      <c r="C52" s="58"/>
      <c r="D52" s="58"/>
      <c r="E52" s="58"/>
      <c r="F52" s="58"/>
      <c r="G52" s="58"/>
      <c r="H52" s="58"/>
      <c r="I52" s="58"/>
      <c r="J52" s="58"/>
    </row>
    <row r="53" spans="3:10" ht="15.75" customHeight="1">
      <c r="C53" s="58"/>
      <c r="D53" s="58"/>
      <c r="E53" s="58"/>
      <c r="F53" s="58"/>
      <c r="G53" s="58"/>
      <c r="H53" s="65"/>
      <c r="I53" s="58"/>
      <c r="J53" s="58"/>
    </row>
    <row r="54" spans="3:10" ht="15.75">
      <c r="C54" s="58"/>
      <c r="D54" s="58"/>
      <c r="E54" s="58"/>
      <c r="F54" s="58"/>
      <c r="G54" s="58"/>
      <c r="H54" s="58"/>
      <c r="I54" s="58"/>
      <c r="J54" s="58"/>
    </row>
    <row r="55" spans="3:10" ht="15.75">
      <c r="C55" s="58"/>
      <c r="D55" s="58"/>
      <c r="E55" s="58"/>
      <c r="F55" s="58"/>
      <c r="G55" s="58"/>
      <c r="H55" s="58"/>
      <c r="I55" s="58"/>
      <c r="J55" s="58"/>
    </row>
    <row r="56" spans="3:10" ht="15.75">
      <c r="C56" s="58"/>
      <c r="D56" s="58"/>
      <c r="E56" s="58"/>
      <c r="F56" s="58"/>
      <c r="G56" s="58"/>
      <c r="H56" s="58"/>
      <c r="I56" s="58"/>
      <c r="J56" s="58"/>
    </row>
  </sheetData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</cp:lastModifiedBy>
  <cp:lastPrinted>2007-05-22T06:42:22Z</cp:lastPrinted>
  <dcterms:created xsi:type="dcterms:W3CDTF">2005-05-23T12:56:46Z</dcterms:created>
  <dcterms:modified xsi:type="dcterms:W3CDTF">2007-05-29T04:44:32Z</dcterms:modified>
  <cp:category/>
  <cp:version/>
  <cp:contentType/>
  <cp:contentStatus/>
</cp:coreProperties>
</file>